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esktop\ACA Website files\doc\"/>
    </mc:Choice>
  </mc:AlternateContent>
  <xr:revisionPtr revIDLastSave="0" documentId="8_{0B45786F-A6DF-4AE6-AA42-E677FB871CC6}" xr6:coauthVersionLast="47" xr6:coauthVersionMax="47" xr10:uidLastSave="{00000000-0000-0000-0000-000000000000}"/>
  <bookViews>
    <workbookView xWindow="3375" yWindow="3360" windowWidth="14505" windowHeight="10755" xr2:uid="{DA804CEC-8FDF-4D68-8231-6715C9266C7C}"/>
  </bookViews>
  <sheets>
    <sheet name="Sheet1" sheetId="1" r:id="rId1"/>
  </sheets>
  <definedNames>
    <definedName name="_xlnm._FilterDatabase" localSheetId="0" hidden="1">Sheet1!$A$3:$E$86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3" i="1" l="1"/>
  <c r="E58" i="1"/>
  <c r="E41" i="1"/>
  <c r="E35" i="1"/>
  <c r="E34" i="1"/>
  <c r="E26" i="1"/>
  <c r="E20" i="1"/>
  <c r="E17" i="1"/>
  <c r="E15" i="1"/>
  <c r="E13" i="1"/>
  <c r="E7" i="1"/>
  <c r="E5" i="1"/>
</calcChain>
</file>

<file path=xl/sharedStrings.xml><?xml version="1.0" encoding="utf-8"?>
<sst xmlns="http://schemas.openxmlformats.org/spreadsheetml/2006/main" count="1487" uniqueCount="468">
  <si>
    <t>Buyer</t>
  </si>
  <si>
    <t>Category</t>
  </si>
  <si>
    <t>Department</t>
  </si>
  <si>
    <t>Description</t>
  </si>
  <si>
    <t>Anticipated Release Quarter</t>
  </si>
  <si>
    <t>Estimated amount: Total unless noted</t>
  </si>
  <si>
    <t>Fleet</t>
  </si>
  <si>
    <t xml:space="preserve"> Ivanti Unified Endpoint Management software.  </t>
  </si>
  <si>
    <t>Q1</t>
  </si>
  <si>
    <t>Citywide</t>
  </si>
  <si>
    <t>CTECC</t>
  </si>
  <si>
    <t xml:space="preserve">Access control system </t>
  </si>
  <si>
    <t>Airwatch Maintenace and Support</t>
  </si>
  <si>
    <t>CTM</t>
  </si>
  <si>
    <t>IT - 050</t>
  </si>
  <si>
    <t>Q2</t>
  </si>
  <si>
    <t>AMANDA maintenance and support - Calytera/Granicus</t>
  </si>
  <si>
    <t>CTM/CTECC</t>
  </si>
  <si>
    <t>Avaya Aura IP voice phone system, Avaya Hardware Maintenance, Avaya software subscription for Unified Messaging (Lesley Conoley/Sherry Goertz)</t>
  </si>
  <si>
    <t>Network security appliances and hardware</t>
  </si>
  <si>
    <t>Aviation</t>
  </si>
  <si>
    <t xml:space="preserve">Cisco Webex Licensing </t>
  </si>
  <si>
    <t>Q3</t>
  </si>
  <si>
    <t>Municipal Court</t>
  </si>
  <si>
    <t>Cognos IBM Maintenance and Support</t>
  </si>
  <si>
    <t>Connected Automated Vehicle Infrastructure - hardware and software</t>
  </si>
  <si>
    <t>AW</t>
  </si>
  <si>
    <t>ATD</t>
  </si>
  <si>
    <t>CoreView Maintenace and Support</t>
  </si>
  <si>
    <t>DCO APC Netbotz environmental &amp; security monitoring hardware maintenance for Data Centers &amp; remote Telecom Rooms</t>
  </si>
  <si>
    <t>CyberArk Maintenace and Support</t>
  </si>
  <si>
    <t>Cybersecurity solution</t>
  </si>
  <si>
    <t>ISO</t>
  </si>
  <si>
    <t>e-Builder Maintenance and Support</t>
  </si>
  <si>
    <t>EDIMS Maintenance and Support</t>
  </si>
  <si>
    <t>Firewall expansion modules</t>
  </si>
  <si>
    <t>GIS hardware, GPS equipment</t>
  </si>
  <si>
    <t>Glen Bell Service Center security deployment</t>
  </si>
  <si>
    <t>GoToMyPc Subscription</t>
  </si>
  <si>
    <t xml:space="preserve">Govalle installation </t>
  </si>
  <si>
    <t>Illumio Maintenance and Support</t>
  </si>
  <si>
    <t>KITS and Traction</t>
  </si>
  <si>
    <t xml:space="preserve">Maximo Upgrade - Includes support for customizations. </t>
  </si>
  <si>
    <t>ABIA</t>
  </si>
  <si>
    <t>TBD</t>
  </si>
  <si>
    <t>MS PremierMaintenance and Support</t>
  </si>
  <si>
    <t>Netmotion (Sherry G &amp; Jack Bray)</t>
  </si>
  <si>
    <t>PaaS: Armis</t>
  </si>
  <si>
    <t>Palo Alto Mainenance and Support</t>
  </si>
  <si>
    <t>Pump station refresh</t>
  </si>
  <si>
    <t>Qliksense Licenses</t>
  </si>
  <si>
    <t>Ransomware Protection</t>
  </si>
  <si>
    <t>Server Support: F5</t>
  </si>
  <si>
    <t>Server Support: Infoblox</t>
  </si>
  <si>
    <t>Server Support: Nutanix hardware</t>
  </si>
  <si>
    <t>Shownet Switches (31 switches/62 SFP modules)</t>
  </si>
  <si>
    <t>ACCD</t>
  </si>
  <si>
    <t>Solarwind</t>
  </si>
  <si>
    <t>SCADA system</t>
  </si>
  <si>
    <t xml:space="preserve">Storage resources, including refresh and expansion for systems </t>
  </si>
  <si>
    <t>Public Safety/CTECC</t>
  </si>
  <si>
    <t>Trend Maintenace and Support</t>
  </si>
  <si>
    <t>Bridge Software</t>
  </si>
  <si>
    <t>Public Works</t>
  </si>
  <si>
    <t>CJIS security network software</t>
  </si>
  <si>
    <t>Jane Neal</t>
  </si>
  <si>
    <t>SuccessFactors</t>
  </si>
  <si>
    <t xml:space="preserve">ASTM AE Onboarding </t>
  </si>
  <si>
    <t xml:space="preserve">ownCloud (secure cloud) </t>
  </si>
  <si>
    <t>Gil Zilkha</t>
  </si>
  <si>
    <t>VERIZON BUSINESS NETWORK SERVICES INC</t>
  </si>
  <si>
    <t>Brett Hardy</t>
  </si>
  <si>
    <t>KorTerra</t>
  </si>
  <si>
    <t>Michelle Rocha</t>
  </si>
  <si>
    <t xml:space="preserve">automated online cataloging database </t>
  </si>
  <si>
    <t>APL</t>
  </si>
  <si>
    <t>LOGICAL CONCEPTS INC</t>
  </si>
  <si>
    <t>ADVA Hardware/Services/Professional Services as well as Network Operations Center Managed Services.</t>
  </si>
  <si>
    <t xml:space="preserve">Staff resource/software development contract </t>
  </si>
  <si>
    <t>APH</t>
  </si>
  <si>
    <t xml:space="preserve">cellular/broadband service and equipment </t>
  </si>
  <si>
    <t>MicroStrategy application</t>
  </si>
  <si>
    <t>integrated security system</t>
  </si>
  <si>
    <t>Wireless Internet access points and controllers</t>
  </si>
  <si>
    <t>Teresa Medina</t>
  </si>
  <si>
    <t>Law</t>
  </si>
  <si>
    <t xml:space="preserve"> EnvisionWare, Inc</t>
  </si>
  <si>
    <t>Law Department's business management application</t>
  </si>
  <si>
    <t>Daniel Dellemonache</t>
  </si>
  <si>
    <t>ServiceNow Platform Annual Renewals support, maintenance and managed services.</t>
  </si>
  <si>
    <t>CTM/Citywide</t>
  </si>
  <si>
    <t>Autodesk/CAD</t>
  </si>
  <si>
    <t>Sai Purcell/Vanessa</t>
  </si>
  <si>
    <t>Apple Products</t>
  </si>
  <si>
    <t xml:space="preserve">Park Assists Automated Parking Guidance System </t>
  </si>
  <si>
    <t>Roadway Signage Hardware &amp; Software Maint &amp; Support</t>
  </si>
  <si>
    <t>Audio Paging Software &amp; Hardware Support &amp; Maintenance</t>
  </si>
  <si>
    <t>Verification of Employment, Unemployment and I-9 Auditing Srvs</t>
  </si>
  <si>
    <t>HRD</t>
  </si>
  <si>
    <t>Vehicle fleet technical upgrade</t>
  </si>
  <si>
    <t>ARR</t>
  </si>
  <si>
    <t xml:space="preserve"> Mulesoft support</t>
  </si>
  <si>
    <t xml:space="preserve"> Digital Radiography Software</t>
  </si>
  <si>
    <t>Launch IT software</t>
  </si>
  <si>
    <t>ownCloud software</t>
  </si>
  <si>
    <t>Dell Hardware Services and Support</t>
  </si>
  <si>
    <t>IBM &amp; Lenovo Hardware</t>
  </si>
  <si>
    <t>Lease purchase of PC, Laptop, and Workstations</t>
  </si>
  <si>
    <t>AT&amp;T Local and Long Distance Telecommunication Services</t>
  </si>
  <si>
    <t>Mail and Package Tracking</t>
  </si>
  <si>
    <t>BSD</t>
  </si>
  <si>
    <t>Service Desk toolset</t>
  </si>
  <si>
    <t>Pager Duty subscription</t>
  </si>
  <si>
    <t>Data Collection and Reporting System</t>
  </si>
  <si>
    <t>Wireless</t>
  </si>
  <si>
    <t>Laboratory Information Management System</t>
  </si>
  <si>
    <t>AirportIQ business mgmt. property &amp; revenue mgmt. system</t>
  </si>
  <si>
    <t>Software support for Finance</t>
  </si>
  <si>
    <t>Telemetry/Global Positioning System</t>
  </si>
  <si>
    <t>Social Media Archiving</t>
  </si>
  <si>
    <t>PSII</t>
  </si>
  <si>
    <t>Sarah Ellisor</t>
  </si>
  <si>
    <t>Motorola - GATTRS Equipment</t>
  </si>
  <si>
    <t>PSIII</t>
  </si>
  <si>
    <t>Sara Ellisor/PSIII</t>
  </si>
  <si>
    <t>Sai Purcell/PSIV</t>
  </si>
  <si>
    <t>Claudia Rodriquez</t>
  </si>
  <si>
    <t>Goods &amp; Services</t>
  </si>
  <si>
    <t>Building Services</t>
  </si>
  <si>
    <t>Graffiti Removal Services</t>
  </si>
  <si>
    <t>$ 1 Million</t>
  </si>
  <si>
    <t>Facility Related Services</t>
  </si>
  <si>
    <t>Skilled (General) Trades for Facility Maintenance and Repair</t>
  </si>
  <si>
    <t>General Goods</t>
  </si>
  <si>
    <t>Parks and Recreation</t>
  </si>
  <si>
    <t>OEM Parts, Repairs &amp; Maint for Janitorial Equipment at ABIA</t>
  </si>
  <si>
    <t>City Wide</t>
  </si>
  <si>
    <t>Grounds Maintenance for Medians, Orphan Prop, ROWs, &amp; Trails</t>
  </si>
  <si>
    <t>Economic Development</t>
  </si>
  <si>
    <t>2nd Street Hardscape Maintenance Services</t>
  </si>
  <si>
    <t>City Swimming Pools and Splash pads Renovations and Construction</t>
  </si>
  <si>
    <t>Maintenance, Repair and Installation for Park Playground</t>
  </si>
  <si>
    <t>Marissa Jones</t>
  </si>
  <si>
    <t>Austin Scottish Rite</t>
  </si>
  <si>
    <t>The Contemportary Austin Museum</t>
  </si>
  <si>
    <t>Safety Shoe Distributors</t>
  </si>
  <si>
    <t>Q4</t>
  </si>
  <si>
    <t>IFB- Asphalt Cleaner</t>
  </si>
  <si>
    <t>Austin Water</t>
  </si>
  <si>
    <t>IFB-Bottled Water</t>
  </si>
  <si>
    <t>The Historic Preservation Fund</t>
  </si>
  <si>
    <t>La Pena</t>
  </si>
  <si>
    <t>Diana McIntosh</t>
  </si>
  <si>
    <t>Rental of Treated Dust Mop and Mats</t>
  </si>
  <si>
    <t>1st Quarter</t>
  </si>
  <si>
    <t>Waiting on response from department</t>
  </si>
  <si>
    <t>Oak Wilt Injections</t>
  </si>
  <si>
    <t xml:space="preserve">Industrial Lubricants </t>
  </si>
  <si>
    <t>2nd</t>
  </si>
  <si>
    <t>High-Capacity HVAC Air Filters</t>
  </si>
  <si>
    <t>2nd Quarter</t>
  </si>
  <si>
    <t>Sarah Ramos</t>
  </si>
  <si>
    <t>General Goods and Administration</t>
  </si>
  <si>
    <t>Austin Public Library</t>
  </si>
  <si>
    <t>World languages books</t>
  </si>
  <si>
    <t>Austin Public Health</t>
  </si>
  <si>
    <t>Central Texas Food Bank Contract, Neighborhood Food Pantries</t>
  </si>
  <si>
    <t>Security paper and Security envelopes for Public Health</t>
  </si>
  <si>
    <t>Sign Materials &amp; Supplies for ABIA</t>
  </si>
  <si>
    <t>Austin Fire</t>
  </si>
  <si>
    <t>Coins, badges, and lapel pins for AFD</t>
  </si>
  <si>
    <t>Spoken Word Audio books on Compact /Disk</t>
  </si>
  <si>
    <t>Austin Police</t>
  </si>
  <si>
    <t>Hot Weather Shirts Long Sleeve &amp; Short Sleeve</t>
  </si>
  <si>
    <t>ABLE Loan</t>
  </si>
  <si>
    <t>Bouy Installation, Maintenance and Repair</t>
  </si>
  <si>
    <t>Sandy Wirtanen</t>
  </si>
  <si>
    <t>Water and Waste</t>
  </si>
  <si>
    <t>Austin Resource Recovery</t>
  </si>
  <si>
    <t>Toter Trash Carts</t>
  </si>
  <si>
    <t>Council in December</t>
  </si>
  <si>
    <t>$2.5M/year</t>
  </si>
  <si>
    <t>Facilities and Grounds</t>
  </si>
  <si>
    <t>Chiller Systems Maintenance and Repair</t>
  </si>
  <si>
    <t>4th</t>
  </si>
  <si>
    <t>$30M</t>
  </si>
  <si>
    <t>Daily Drop-Off of Unacceptable Waste Materials (IFB) (Roll Off)</t>
  </si>
  <si>
    <t>Mattresses Recycling Pilot Program</t>
  </si>
  <si>
    <t>Outreach Services for Residential Compost Prg</t>
  </si>
  <si>
    <t>3rd</t>
  </si>
  <si>
    <t>General Services</t>
  </si>
  <si>
    <t>Office of Sustainability</t>
  </si>
  <si>
    <t>Food Systems Plan Consultant</t>
  </si>
  <si>
    <t>Resilience Hub Plan Consultant</t>
  </si>
  <si>
    <t>Resilience Hub Community Outreach</t>
  </si>
  <si>
    <t>1st</t>
  </si>
  <si>
    <t>William Toler</t>
  </si>
  <si>
    <t>Pump Rehab for Lift Stations</t>
  </si>
  <si>
    <t>Ajani Aird</t>
  </si>
  <si>
    <t>Industrial and MRO</t>
  </si>
  <si>
    <t xml:space="preserve">Ductile Iron Fittings </t>
  </si>
  <si>
    <t xml:space="preserve">Liquid sodium permanganate </t>
  </si>
  <si>
    <t>Hornsby Bend Generator Service Contract</t>
  </si>
  <si>
    <t xml:space="preserve"> Industrial and MRO</t>
  </si>
  <si>
    <t>Check Values</t>
  </si>
  <si>
    <t xml:space="preserve">Wallace and Tiernan Parts </t>
  </si>
  <si>
    <t>Disposal and Replacement of Carbon Media</t>
  </si>
  <si>
    <t>Grit Removal Services for Roll-Off Containers</t>
  </si>
  <si>
    <t>Magnesium Hydroxide Slurry</t>
  </si>
  <si>
    <t>Centrifuges Repair Services</t>
  </si>
  <si>
    <t>Billy Toler</t>
  </si>
  <si>
    <t>Jo Gutierrez</t>
  </si>
  <si>
    <t>Klampress Gravity Repair Parts</t>
  </si>
  <si>
    <t>Marian Moore</t>
  </si>
  <si>
    <t>Mobility</t>
  </si>
  <si>
    <t>Inspection and Testing of Stationary Cranes</t>
  </si>
  <si>
    <t>Maintenance &amp; Service of Water Meter Test Benches.</t>
  </si>
  <si>
    <t>Hi-pressure hoses</t>
  </si>
  <si>
    <t>Hydrant Parts / fire hoses</t>
  </si>
  <si>
    <t>Water Treatment Program for Equipment</t>
  </si>
  <si>
    <t>Water Fittings and Accessories</t>
  </si>
  <si>
    <t>Dual Bean Spectrophotometers Maintenance Service</t>
  </si>
  <si>
    <t xml:space="preserve"> Water and Waste</t>
  </si>
  <si>
    <t>Xylem sole source for a three year maintenance contract</t>
  </si>
  <si>
    <t>Liquid Aluminum Sulfate</t>
  </si>
  <si>
    <t>Chromatography and Chromatograph prev. maintenance &amp; repair</t>
  </si>
  <si>
    <t>Prescription Safety Eyewear</t>
  </si>
  <si>
    <t>Spoils Disposal</t>
  </si>
  <si>
    <t xml:space="preserve">General Services </t>
  </si>
  <si>
    <t>Motor Inspection and Cleaning</t>
  </si>
  <si>
    <t xml:space="preserve"> Information Technology</t>
  </si>
  <si>
    <t>31314 - Toshiba Docuware License</t>
  </si>
  <si>
    <t>Red Wing Safety Shoes (TXMAS)</t>
  </si>
  <si>
    <t>Claudia Rodriguez</t>
  </si>
  <si>
    <t>​Industrial and MRO​</t>
  </si>
  <si>
    <t>Trades Services</t>
  </si>
  <si>
    <t>$40 million</t>
  </si>
  <si>
    <t>Plumbing Services</t>
  </si>
  <si>
    <t>$20 million</t>
  </si>
  <si>
    <t>Energy Savings RFQS</t>
  </si>
  <si>
    <t>$11 million</t>
  </si>
  <si>
    <t>Auto Door services</t>
  </si>
  <si>
    <t>$5 million</t>
  </si>
  <si>
    <t>Richard Whipple</t>
  </si>
  <si>
    <t>Health and Safety</t>
  </si>
  <si>
    <t>Security Patrol services</t>
  </si>
  <si>
    <t>$500k</t>
  </si>
  <si>
    <t>Paul Trimble</t>
  </si>
  <si>
    <t>Electrical Parts and Supplies</t>
  </si>
  <si>
    <t>$7 million</t>
  </si>
  <si>
    <t>Erin D'Vincent</t>
  </si>
  <si>
    <t>Unarmed Security Guard Services</t>
  </si>
  <si>
    <t>$1.3 million</t>
  </si>
  <si>
    <t>Alfonso Drayton</t>
  </si>
  <si>
    <t>Courier Services</t>
  </si>
  <si>
    <t>HVAC Air Filters</t>
  </si>
  <si>
    <t>$1 million</t>
  </si>
  <si>
    <t>Watershed Protection</t>
  </si>
  <si>
    <t>Crushed Rock and Dry Rock Rip Rap</t>
  </si>
  <si>
    <t xml:space="preserve"> $300,000/Year</t>
  </si>
  <si>
    <t>Sandy Loam</t>
  </si>
  <si>
    <t>$100,000/Year</t>
  </si>
  <si>
    <t>Information Technology</t>
  </si>
  <si>
    <t>Data Hosting Services and Equipment</t>
  </si>
  <si>
    <t>$200,000/Year</t>
  </si>
  <si>
    <t>Aquatic Macrophyte Restoration Project</t>
  </si>
  <si>
    <t>$60,000/Year</t>
  </si>
  <si>
    <t>Equipment and Repairs for Storm Drain Cameras</t>
  </si>
  <si>
    <t>Water and Wastewater</t>
  </si>
  <si>
    <t>Vegetation Control Program and Debris Removal</t>
  </si>
  <si>
    <t>$1,500,000/Year</t>
  </si>
  <si>
    <t>Limestone Boulders</t>
  </si>
  <si>
    <t>$220,000/Year</t>
  </si>
  <si>
    <t>FACILITIES AND GROUNDS</t>
  </si>
  <si>
    <t>AUSTIN CONVENTION CENTER</t>
  </si>
  <si>
    <t>INSPECTIONS SERVICES FOR CHAIN MOTORS</t>
  </si>
  <si>
    <t>Al Drayton</t>
  </si>
  <si>
    <t xml:space="preserve">GENERAL SERVICES </t>
  </si>
  <si>
    <t>PARD</t>
  </si>
  <si>
    <t>Electric Golf Carts and Ultility Golf Cart  Lease agreement</t>
  </si>
  <si>
    <t>Library</t>
  </si>
  <si>
    <t>Comprehensive Strategic Planning Projects</t>
  </si>
  <si>
    <t>Financial Services</t>
  </si>
  <si>
    <t>Citywide Shipping Services</t>
  </si>
  <si>
    <t>City-Wide</t>
  </si>
  <si>
    <t>Courier Service</t>
  </si>
  <si>
    <t>Transcription Services</t>
  </si>
  <si>
    <t>Chapter 380 3rd Party Review Services</t>
  </si>
  <si>
    <t>Economic Analysis Consulting Services</t>
  </si>
  <si>
    <t>Brenita Wilkison</t>
  </si>
  <si>
    <t xml:space="preserve">Economic Development </t>
  </si>
  <si>
    <t>Fireworks display provider for Austin New Year event</t>
  </si>
  <si>
    <t>Austin Transportation</t>
  </si>
  <si>
    <t>Movability Challenge Program</t>
  </si>
  <si>
    <t>Nutritious Food Incentive Program Pilot</t>
  </si>
  <si>
    <t>Development Services</t>
  </si>
  <si>
    <t>Tree Distribution and Education Programs</t>
  </si>
  <si>
    <t>Communications and Public Information</t>
  </si>
  <si>
    <t>Radio Broadcast of City Meetings</t>
  </si>
  <si>
    <t>Human Resources</t>
  </si>
  <si>
    <t>ROCIP VIII</t>
  </si>
  <si>
    <t>Art Outreach Project</t>
  </si>
  <si>
    <t>Catering Services for APD Citizen Police Academy</t>
  </si>
  <si>
    <t>AIRPORT LIABILITY RFP</t>
  </si>
  <si>
    <t>Real Estate Development Consulting</t>
  </si>
  <si>
    <t>Crucial Conversations Training Course</t>
  </si>
  <si>
    <t>Technical assistance for business district development</t>
  </si>
  <si>
    <t>Workers' Compensation Actuarial Services</t>
  </si>
  <si>
    <t>Criminal History Record Information Services</t>
  </si>
  <si>
    <t>Cedric Zacharty</t>
  </si>
  <si>
    <t>IT</t>
  </si>
  <si>
    <t>GATTRS Equipment</t>
  </si>
  <si>
    <t xml:space="preserve">Facilities and Grounds </t>
  </si>
  <si>
    <t>Skilled Trades Maintenance &amp; Repair</t>
  </si>
  <si>
    <t>Minor Plumbing Service</t>
  </si>
  <si>
    <t>Published 8-23-2021</t>
  </si>
  <si>
    <t>Didi Broniszewski</t>
  </si>
  <si>
    <t>EB-5 Regional Center</t>
  </si>
  <si>
    <t>POSTAGE MAILING SYSTEM, 60 MONTH LEASE</t>
  </si>
  <si>
    <t>N/A</t>
  </si>
  <si>
    <t>Green Seal Monitoring and GS-42 Certification services</t>
  </si>
  <si>
    <t>Communications and Technology</t>
  </si>
  <si>
    <t>Swank Motion Pictures</t>
  </si>
  <si>
    <t>MERCHANT PROCESSING SERVICES</t>
  </si>
  <si>
    <t>Evidence Envelope Printing</t>
  </si>
  <si>
    <t>Facility rental and related services</t>
  </si>
  <si>
    <t>CONCESSION: ROWING AND SCULLING</t>
  </si>
  <si>
    <t>Parks and Rec</t>
  </si>
  <si>
    <t>Management and Operation of a Canoe Rental Concession</t>
  </si>
  <si>
    <t>Sale of Scrap Metal</t>
  </si>
  <si>
    <t>Rental of Non-Industrial Equipment (Tables, Chairs, &amp; Tents)</t>
  </si>
  <si>
    <t>Taxi Voucher Services</t>
  </si>
  <si>
    <t>Operation and Management of Parking Facilities</t>
  </si>
  <si>
    <t>Management and Operation of the Waller Creek Boathouse</t>
  </si>
  <si>
    <t>Installation/Operation of ATM</t>
  </si>
  <si>
    <t>West Austin Youth Association Youth Recreation Center Srvc.</t>
  </si>
  <si>
    <t>City Clerk</t>
  </si>
  <si>
    <t>Off-Site Records Storage</t>
  </si>
  <si>
    <t>Elisa Folco</t>
  </si>
  <si>
    <t>BV Automated Online Cataloging Database Service</t>
  </si>
  <si>
    <t>Online Public Access Catalog</t>
  </si>
  <si>
    <t>Gil Zika</t>
  </si>
  <si>
    <t>Technical Support &amp; Services for Web Based Order Application</t>
  </si>
  <si>
    <t>James Howard/Leyla Mammadova</t>
  </si>
  <si>
    <t xml:space="preserve">Medical, Stop-Loss, Pharmacy, and Optional Services </t>
  </si>
  <si>
    <t>Jim Howard</t>
  </si>
  <si>
    <t>AVIATION</t>
  </si>
  <si>
    <t>AVIATION FINANCIAL CONSULTANT</t>
  </si>
  <si>
    <t>FINANCE</t>
  </si>
  <si>
    <t>MUNICIPAL UNDERWRITERS</t>
  </si>
  <si>
    <t>Published 6-21-2021</t>
  </si>
  <si>
    <t>TRANSPORTATION</t>
  </si>
  <si>
    <t>ALTA PLANNING AND DESIGN</t>
  </si>
  <si>
    <t>HUMAN RESOURCES</t>
  </si>
  <si>
    <t>ACTUARIAL SERVICES FOR BENEFITS AND WC PROPERTY INSURANCE</t>
  </si>
  <si>
    <t>DEVELOPMENT ADVISOR</t>
  </si>
  <si>
    <t>RETIREE DENTAL</t>
  </si>
  <si>
    <t>OPERATIONAL EFFICIENCY ASSESSMENT AND PROJECT MANAGEMENT</t>
  </si>
  <si>
    <t>FLEET MOBILITY</t>
  </si>
  <si>
    <t xml:space="preserve">ALTERNATIVE COLLECTIONS MANAGEMENT </t>
  </si>
  <si>
    <t>Grease Trap and Sediment  for ACCD</t>
  </si>
  <si>
    <t>AUSTIIN CONVENTION CENTER</t>
  </si>
  <si>
    <t xml:space="preserve">HVAC REPAIR SERVICES </t>
  </si>
  <si>
    <t>Leyla Mammadova</t>
  </si>
  <si>
    <t>Survey Services</t>
  </si>
  <si>
    <t>Published 7-19-2021</t>
  </si>
  <si>
    <t>Watershed Protection Department</t>
  </si>
  <si>
    <t>One-call notification services for excavation notices.</t>
  </si>
  <si>
    <t>Linell Goodin-Brown</t>
  </si>
  <si>
    <t>Acquisition, Processing and Dropship of Music CDs</t>
  </si>
  <si>
    <t>Nonviolent Crisis Intervention Training</t>
  </si>
  <si>
    <t>Bartley Tyler</t>
  </si>
  <si>
    <t>2400 - Transportation</t>
  </si>
  <si>
    <t>Signal Monitors</t>
  </si>
  <si>
    <t>Bridney Stewart</t>
  </si>
  <si>
    <t>7800 - Fleet</t>
  </si>
  <si>
    <t>Tires and Tubes</t>
  </si>
  <si>
    <t>Vehicle Tire Repair</t>
  </si>
  <si>
    <t>Remanufactured Alternators and Starters</t>
  </si>
  <si>
    <t>Boat &amp; Boat Engine Repair</t>
  </si>
  <si>
    <t>Medium &amp; Heavy Duty Aftermarket Parts</t>
  </si>
  <si>
    <t>John Hilbun</t>
  </si>
  <si>
    <t>Public Health</t>
  </si>
  <si>
    <t>9100 - APH</t>
  </si>
  <si>
    <t>Contraceptives, Prevention Materials</t>
  </si>
  <si>
    <t>Medical Supplies</t>
  </si>
  <si>
    <t>9300 - EMS</t>
  </si>
  <si>
    <t>Inoculation &amp; Various Medical Testing</t>
  </si>
  <si>
    <t>6400 - Wireless</t>
  </si>
  <si>
    <t>Supplemental Vehicle Power Supplies</t>
  </si>
  <si>
    <t>Public Safety</t>
  </si>
  <si>
    <t>Public Safety Lights &amp; Sirens</t>
  </si>
  <si>
    <t>8700 - APD</t>
  </si>
  <si>
    <t>Police Targets &amp; Backers</t>
  </si>
  <si>
    <t>9200 - Animal Services</t>
  </si>
  <si>
    <t>Laboratory work, diagnostics, cultures</t>
  </si>
  <si>
    <t>Laboratory Testing Services</t>
  </si>
  <si>
    <t>GENERAL SERVICES</t>
  </si>
  <si>
    <t>MOBILITY, HEALTH AND SAFETY</t>
  </si>
  <si>
    <t>INDUSTRIAL, FACILITIES, WATER AND WASTE / GENERAL GOODS</t>
  </si>
  <si>
    <t>Electric Utility</t>
  </si>
  <si>
    <t>Austin Energy</t>
  </si>
  <si>
    <t>Doble Engineering Test Equipment and Consulting Services</t>
  </si>
  <si>
    <t>Dejuan Brown</t>
  </si>
  <si>
    <t>Commercial Meter Replacement Installation Services</t>
  </si>
  <si>
    <t>Station Class Surge Arrestors</t>
  </si>
  <si>
    <t>Unitary Load Management Program</t>
  </si>
  <si>
    <t>Temporary Rental Industrial Equipment</t>
  </si>
  <si>
    <t>Julia Finn</t>
  </si>
  <si>
    <t>Power plant maintenance</t>
  </si>
  <si>
    <t>Installation and Upgrade of Controls/Automation Systems</t>
  </si>
  <si>
    <t>Specialty Chemical Water Treatment Services</t>
  </si>
  <si>
    <t>Letters, Numbers, &amp; Tags Price Agreement</t>
  </si>
  <si>
    <t>Maria Andrade</t>
  </si>
  <si>
    <t>Aerial Device and Digger Derrick Rent/Lease</t>
  </si>
  <si>
    <t>Melita Harden</t>
  </si>
  <si>
    <t>Fire Systems Maintenance</t>
  </si>
  <si>
    <t>Solar Data Collection Software &amp; Support Services</t>
  </si>
  <si>
    <t>Netbackup Hardware/Software Maintenance</t>
  </si>
  <si>
    <t>Smartbear Software Products and Services</t>
  </si>
  <si>
    <t>Splunk Products and Services</t>
  </si>
  <si>
    <t>ProductivityNOW Flextime Support</t>
  </si>
  <si>
    <t>A10 Networks Products and Services</t>
  </si>
  <si>
    <t>HPE HW/SW Products and Maintenance Services</t>
  </si>
  <si>
    <t>Paula Barriffe</t>
  </si>
  <si>
    <t>IT Reclamation and Recycling Services</t>
  </si>
  <si>
    <t>Revenue</t>
  </si>
  <si>
    <t>Terry Nicholson</t>
  </si>
  <si>
    <t>Capacitor Banks and Associated Parts</t>
  </si>
  <si>
    <t>Darralyn Johnson</t>
  </si>
  <si>
    <t>Battery banks and battery testing services</t>
  </si>
  <si>
    <t>Three-Phase Power Transformers</t>
  </si>
  <si>
    <t>Solarwinds Software Products and Services</t>
  </si>
  <si>
    <t>Avaya Products, Services, and Maintenance Support</t>
  </si>
  <si>
    <t>Qualtrics Survey Tool Subscription</t>
  </si>
  <si>
    <t>Surface Preparation and Painting Maintenance Services</t>
  </si>
  <si>
    <t>Bulk Aqueous Ammonia</t>
  </si>
  <si>
    <t>Scaffolding</t>
  </si>
  <si>
    <t>Ammonia Evaporation Skid</t>
  </si>
  <si>
    <t>Critical Materials Supply Agreement</t>
  </si>
  <si>
    <t>Quest Software Products and Services</t>
  </si>
  <si>
    <t>Novell Suse Operating Systems and Services</t>
  </si>
  <si>
    <t>ServiceNow Products and Services</t>
  </si>
  <si>
    <t>Rightfax Software Maintenance &amp; Support</t>
  </si>
  <si>
    <t>Netmotion Diagnostics Software Maintenance</t>
  </si>
  <si>
    <t>Underground Electrical Supplies</t>
  </si>
  <si>
    <t>Transformer, voltage, 145kv and 362 kv</t>
  </si>
  <si>
    <t>Relay Services</t>
  </si>
  <si>
    <t>Monthly Newsletter</t>
  </si>
  <si>
    <t>Website and Licensing Support Services for Power Plants</t>
  </si>
  <si>
    <t>Services associated with chilled water utilities</t>
  </si>
  <si>
    <t>Battery Monitoring System &amp; Installation</t>
  </si>
  <si>
    <t>Chiller Maintenance</t>
  </si>
  <si>
    <t>Vehicles, Mounted Equipment, Cranes Municipal Lease</t>
  </si>
  <si>
    <t>Recorded Future Software, Maintenance and Support</t>
  </si>
  <si>
    <t>SIP Trunk Transition - Provisioning and Installation Service</t>
  </si>
  <si>
    <t>Aruba Products &amp; Services</t>
  </si>
  <si>
    <t>Lighting Supplies</t>
  </si>
  <si>
    <t>Relays for Switchgear and Relay Panels</t>
  </si>
  <si>
    <t>Commercial customer business database</t>
  </si>
  <si>
    <t>School Based Kits</t>
  </si>
  <si>
    <t>Tap Changer Replacement Parts</t>
  </si>
  <si>
    <t>Valve Repair, Replacement &amp; Testing Maintenance</t>
  </si>
  <si>
    <t>Home Energy Performance Assessments</t>
  </si>
  <si>
    <t>Liz Lock</t>
  </si>
  <si>
    <t>Network Transformers</t>
  </si>
  <si>
    <t>Energy Storage Software, Modeling and Analysis</t>
  </si>
  <si>
    <t>ELECTRIC UTILITY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</si>
</sst>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_([$$-409]* #,##0.00_);_([$$-409]* \(#,##0.00\);_([$$-409]* &quot;-&quot;??_);_(@_)"/>
    <numFmt numFmtId="165" formatCode="&quot;$&quot;#,##0.00"/>
  </numFmts>
  <fonts count="14" x14ac:knownFonts="1">
    <font>
      <sz val="11"/>
      <color theme="1"/>
      <name val="Calibri"/>
      <family val="2"/>
      <scheme val="minor"/>
    </font>
    <font>
      <sz val="12"/>
      <color rgb="FF000000"/>
      <name val="Calibri"/>
    </font>
    <font>
      <sz val="44"/>
      <name val="Arial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</font>
    <font>
      <sz val="12"/>
      <name val="Calibri"/>
      <family val="2"/>
    </font>
    <font>
      <b/>
      <sz val="12"/>
      <color rgb="FFFFFFFF"/>
      <name val="Calibri"/>
      <family val="2"/>
    </font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rgb="FFFFFFFF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b/>
      <sz val="14"/>
      <color theme="1"/>
      <name val="Calibri"/>
      <family val="2"/>
    </font>
    <font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9200"/>
        <bgColor indexed="64"/>
      </patternFill>
    </fill>
    <fill>
      <patternFill patternType="solid">
        <fgColor rgb="FFE8DCCB"/>
        <bgColor indexed="64"/>
      </patternFill>
    </fill>
    <fill>
      <patternFill patternType="solid">
        <fgColor rgb="FFF4EEE7"/>
        <bgColor indexed="64"/>
      </patternFill>
    </fill>
    <fill>
      <patternFill patternType="solid">
        <fgColor rgb="FFE8DCCB"/>
        <bgColor rgb="FF000000"/>
      </patternFill>
    </fill>
    <fill>
      <patternFill patternType="solid">
        <fgColor rgb="FFF4EEE7"/>
        <bgColor rgb="FF000000"/>
      </patternFill>
    </fill>
  </fills>
  <borders count="5">
    <border>
      <left/>
      <right/>
      <top/>
      <bottom/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101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/>
    <xf numFmtId="164" fontId="0" fillId="0" borderId="0" xfId="0" applyNumberFormat="1" applyAlignment="1">
      <alignment horizontal="center"/>
    </xf>
    <xf numFmtId="0" fontId="3" fillId="0" borderId="0" xfId="0" applyFont="1" applyAlignment="1">
      <alignment vertical="center"/>
    </xf>
    <xf numFmtId="0" fontId="6" fillId="2" borderId="2" xfId="0" applyFont="1" applyFill="1" applyBorder="1" applyAlignment="1">
      <alignment horizontal="center" vertical="center" wrapText="1" readingOrder="1"/>
    </xf>
    <xf numFmtId="164" fontId="6" fillId="2" borderId="2" xfId="0" applyNumberFormat="1" applyFont="1" applyFill="1" applyBorder="1" applyAlignment="1">
      <alignment horizontal="center" vertical="center" wrapText="1" readingOrder="1"/>
    </xf>
    <xf numFmtId="0" fontId="1" fillId="4" borderId="3" xfId="0" applyFont="1" applyFill="1" applyBorder="1" applyAlignment="1">
      <alignment horizontal="left" wrapText="1" readingOrder="1"/>
    </xf>
    <xf numFmtId="0" fontId="1" fillId="4" borderId="3" xfId="0" applyFont="1" applyFill="1" applyBorder="1" applyAlignment="1">
      <alignment horizontal="center" wrapText="1" readingOrder="1"/>
    </xf>
    <xf numFmtId="0" fontId="4" fillId="4" borderId="3" xfId="0" applyFont="1" applyFill="1" applyBorder="1" applyAlignment="1">
      <alignment horizontal="left" wrapText="1" readingOrder="1"/>
    </xf>
    <xf numFmtId="0" fontId="4" fillId="4" borderId="3" xfId="0" applyFont="1" applyFill="1" applyBorder="1" applyAlignment="1">
      <alignment horizontal="center" wrapText="1" readingOrder="1"/>
    </xf>
    <xf numFmtId="165" fontId="4" fillId="4" borderId="3" xfId="0" applyNumberFormat="1" applyFont="1" applyFill="1" applyBorder="1" applyAlignment="1">
      <alignment horizontal="center" wrapText="1" readingOrder="1"/>
    </xf>
    <xf numFmtId="6" fontId="4" fillId="4" borderId="3" xfId="0" applyNumberFormat="1" applyFont="1" applyFill="1" applyBorder="1" applyAlignment="1">
      <alignment horizontal="center" wrapText="1" readingOrder="1"/>
    </xf>
    <xf numFmtId="0" fontId="4" fillId="3" borderId="3" xfId="0" applyFont="1" applyFill="1" applyBorder="1" applyAlignment="1">
      <alignment horizontal="left" vertical="center" wrapText="1" readingOrder="1"/>
    </xf>
    <xf numFmtId="0" fontId="4" fillId="3" borderId="3" xfId="0" applyFont="1" applyFill="1" applyBorder="1" applyAlignment="1">
      <alignment horizontal="center" vertical="center" wrapText="1" readingOrder="1"/>
    </xf>
    <xf numFmtId="165" fontId="4" fillId="3" borderId="3" xfId="0" applyNumberFormat="1" applyFont="1" applyFill="1" applyBorder="1" applyAlignment="1">
      <alignment horizontal="center" vertical="center" wrapText="1" readingOrder="1"/>
    </xf>
    <xf numFmtId="0" fontId="4" fillId="4" borderId="3" xfId="0" applyFont="1" applyFill="1" applyBorder="1" applyAlignment="1">
      <alignment horizontal="left" vertical="center" wrapText="1" readingOrder="1"/>
    </xf>
    <xf numFmtId="0" fontId="4" fillId="4" borderId="3" xfId="0" applyFont="1" applyFill="1" applyBorder="1" applyAlignment="1">
      <alignment horizontal="center" vertical="center" wrapText="1" readingOrder="1"/>
    </xf>
    <xf numFmtId="165" fontId="4" fillId="4" borderId="3" xfId="0" applyNumberFormat="1" applyFont="1" applyFill="1" applyBorder="1" applyAlignment="1">
      <alignment horizontal="center" vertical="center" wrapText="1" readingOrder="1"/>
    </xf>
    <xf numFmtId="6" fontId="4" fillId="4" borderId="3" xfId="0" applyNumberFormat="1" applyFont="1" applyFill="1" applyBorder="1" applyAlignment="1">
      <alignment horizontal="center" vertical="center" wrapText="1" readingOrder="1"/>
    </xf>
    <xf numFmtId="0" fontId="1" fillId="3" borderId="3" xfId="0" applyFont="1" applyFill="1" applyBorder="1" applyAlignment="1">
      <alignment horizontal="left" wrapText="1" readingOrder="1"/>
    </xf>
    <xf numFmtId="0" fontId="4" fillId="3" borderId="3" xfId="0" applyFont="1" applyFill="1" applyBorder="1" applyAlignment="1">
      <alignment horizontal="center" wrapText="1" readingOrder="1"/>
    </xf>
    <xf numFmtId="0" fontId="1" fillId="3" borderId="3" xfId="0" applyFont="1" applyFill="1" applyBorder="1" applyAlignment="1">
      <alignment horizontal="center" wrapText="1" readingOrder="1"/>
    </xf>
    <xf numFmtId="165" fontId="4" fillId="4" borderId="3" xfId="1" applyNumberFormat="1" applyFont="1" applyFill="1" applyBorder="1" applyAlignment="1">
      <alignment horizontal="center" vertical="center" wrapText="1" readingOrder="1"/>
    </xf>
    <xf numFmtId="0" fontId="4" fillId="3" borderId="3" xfId="0" applyFont="1" applyFill="1" applyBorder="1" applyAlignment="1">
      <alignment horizontal="left" wrapText="1" readingOrder="1"/>
    </xf>
    <xf numFmtId="165" fontId="4" fillId="3" borderId="3" xfId="1" applyNumberFormat="1" applyFont="1" applyFill="1" applyBorder="1" applyAlignment="1">
      <alignment horizontal="center" vertical="center" wrapText="1" readingOrder="1"/>
    </xf>
    <xf numFmtId="0" fontId="4" fillId="3" borderId="3" xfId="0" applyFont="1" applyFill="1" applyBorder="1" applyAlignment="1">
      <alignment vertical="center" wrapText="1" readingOrder="1"/>
    </xf>
    <xf numFmtId="0" fontId="4" fillId="4" borderId="3" xfId="0" applyFont="1" applyFill="1" applyBorder="1" applyAlignment="1">
      <alignment vertical="center" wrapText="1" readingOrder="1"/>
    </xf>
    <xf numFmtId="6" fontId="4" fillId="3" borderId="3" xfId="0" applyNumberFormat="1" applyFont="1" applyFill="1" applyBorder="1" applyAlignment="1">
      <alignment horizontal="center" wrapText="1" readingOrder="1"/>
    </xf>
    <xf numFmtId="0" fontId="1" fillId="3" borderId="3" xfId="0" applyFont="1" applyFill="1" applyBorder="1" applyAlignment="1">
      <alignment horizontal="left" vertical="center" wrapText="1" readingOrder="1"/>
    </xf>
    <xf numFmtId="14" fontId="4" fillId="4" borderId="3" xfId="0" applyNumberFormat="1" applyFont="1" applyFill="1" applyBorder="1" applyAlignment="1">
      <alignment horizontal="center" wrapText="1" readingOrder="1"/>
    </xf>
    <xf numFmtId="14" fontId="4" fillId="3" borderId="3" xfId="0" applyNumberFormat="1" applyFont="1" applyFill="1" applyBorder="1" applyAlignment="1">
      <alignment horizontal="center" vertical="center" wrapText="1" readingOrder="1"/>
    </xf>
    <xf numFmtId="0" fontId="0" fillId="3" borderId="3" xfId="0" applyFill="1" applyBorder="1" applyAlignment="1">
      <alignment horizontal="center" wrapText="1"/>
    </xf>
    <xf numFmtId="3" fontId="4" fillId="4" borderId="3" xfId="0" applyNumberFormat="1" applyFont="1" applyFill="1" applyBorder="1" applyAlignment="1">
      <alignment horizontal="center" wrapText="1" readingOrder="1"/>
    </xf>
    <xf numFmtId="0" fontId="8" fillId="4" borderId="3" xfId="0" applyFont="1" applyFill="1" applyBorder="1" applyAlignment="1">
      <alignment horizontal="center" vertical="center" wrapText="1"/>
    </xf>
    <xf numFmtId="6" fontId="4" fillId="3" borderId="3" xfId="0" applyNumberFormat="1" applyFont="1" applyFill="1" applyBorder="1" applyAlignment="1">
      <alignment horizontal="center" vertical="center" wrapText="1" readingOrder="1"/>
    </xf>
    <xf numFmtId="0" fontId="5" fillId="4" borderId="3" xfId="0" applyFont="1" applyFill="1" applyBorder="1" applyAlignment="1">
      <alignment horizontal="left" wrapText="1" readingOrder="1"/>
    </xf>
    <xf numFmtId="0" fontId="5" fillId="4" borderId="3" xfId="0" applyFont="1" applyFill="1" applyBorder="1" applyAlignment="1">
      <alignment horizontal="center" wrapText="1" readingOrder="1"/>
    </xf>
    <xf numFmtId="6" fontId="5" fillId="4" borderId="3" xfId="0" applyNumberFormat="1" applyFont="1" applyFill="1" applyBorder="1" applyAlignment="1">
      <alignment horizontal="center" wrapText="1" readingOrder="1"/>
    </xf>
    <xf numFmtId="0" fontId="8" fillId="5" borderId="3" xfId="0" applyFont="1" applyFill="1" applyBorder="1" applyAlignment="1">
      <alignment horizontal="left" wrapText="1" readingOrder="1"/>
    </xf>
    <xf numFmtId="0" fontId="8" fillId="5" borderId="3" xfId="0" applyFont="1" applyFill="1" applyBorder="1" applyAlignment="1">
      <alignment horizontal="center" wrapText="1" readingOrder="1"/>
    </xf>
    <xf numFmtId="0" fontId="8" fillId="6" borderId="3" xfId="0" applyFont="1" applyFill="1" applyBorder="1" applyAlignment="1">
      <alignment horizontal="left" wrapText="1" readingOrder="1"/>
    </xf>
    <xf numFmtId="0" fontId="8" fillId="6" borderId="3" xfId="0" applyFont="1" applyFill="1" applyBorder="1" applyAlignment="1">
      <alignment horizontal="center" wrapText="1" readingOrder="1"/>
    </xf>
    <xf numFmtId="44" fontId="8" fillId="6" borderId="3" xfId="1" applyFont="1" applyFill="1" applyBorder="1" applyAlignment="1">
      <alignment horizontal="center" wrapText="1" readingOrder="1"/>
    </xf>
    <xf numFmtId="44" fontId="8" fillId="5" borderId="3" xfId="1" applyFont="1" applyFill="1" applyBorder="1" applyAlignment="1">
      <alignment horizontal="center" wrapText="1" readingOrder="1"/>
    </xf>
    <xf numFmtId="164" fontId="1" fillId="3" borderId="3" xfId="0" applyNumberFormat="1" applyFont="1" applyFill="1" applyBorder="1" applyAlignment="1">
      <alignment horizontal="center" wrapText="1" readingOrder="1"/>
    </xf>
    <xf numFmtId="0" fontId="0" fillId="0" borderId="3" xfId="0" applyBorder="1"/>
    <xf numFmtId="164" fontId="1" fillId="4" borderId="3" xfId="0" applyNumberFormat="1" applyFont="1" applyFill="1" applyBorder="1" applyAlignment="1">
      <alignment horizontal="center" wrapText="1" readingOrder="1"/>
    </xf>
    <xf numFmtId="164" fontId="4" fillId="4" borderId="3" xfId="0" applyNumberFormat="1" applyFont="1" applyFill="1" applyBorder="1" applyAlignment="1">
      <alignment horizontal="center" vertical="center" wrapText="1" readingOrder="1"/>
    </xf>
    <xf numFmtId="164" fontId="4" fillId="3" borderId="3" xfId="0" applyNumberFormat="1" applyFont="1" applyFill="1" applyBorder="1" applyAlignment="1">
      <alignment horizontal="center" vertical="center" wrapText="1" readingOrder="1"/>
    </xf>
    <xf numFmtId="164" fontId="4" fillId="3" borderId="3" xfId="0" applyNumberFormat="1" applyFont="1" applyFill="1" applyBorder="1" applyAlignment="1">
      <alignment horizontal="center" wrapText="1" readingOrder="1"/>
    </xf>
    <xf numFmtId="0" fontId="1" fillId="4" borderId="3" xfId="0" applyFont="1" applyFill="1" applyBorder="1" applyAlignment="1">
      <alignment vertical="center" wrapText="1" readingOrder="1"/>
    </xf>
    <xf numFmtId="0" fontId="1" fillId="4" borderId="3" xfId="0" applyFont="1" applyFill="1" applyBorder="1" applyAlignment="1">
      <alignment horizontal="center" vertical="center" wrapText="1" readingOrder="1"/>
    </xf>
    <xf numFmtId="164" fontId="1" fillId="4" borderId="3" xfId="0" applyNumberFormat="1" applyFont="1" applyFill="1" applyBorder="1" applyAlignment="1">
      <alignment horizontal="center" vertical="center" wrapText="1" readingOrder="1"/>
    </xf>
    <xf numFmtId="0" fontId="5" fillId="3" borderId="3" xfId="0" applyFont="1" applyFill="1" applyBorder="1" applyAlignment="1">
      <alignment horizontal="left" wrapText="1" readingOrder="1"/>
    </xf>
    <xf numFmtId="0" fontId="5" fillId="3" borderId="3" xfId="0" applyFont="1" applyFill="1" applyBorder="1" applyAlignment="1">
      <alignment horizontal="center" wrapText="1" readingOrder="1"/>
    </xf>
    <xf numFmtId="164" fontId="5" fillId="3" borderId="3" xfId="0" applyNumberFormat="1" applyFont="1" applyFill="1" applyBorder="1" applyAlignment="1">
      <alignment horizontal="center" wrapText="1" readingOrder="1"/>
    </xf>
    <xf numFmtId="0" fontId="0" fillId="4" borderId="3" xfId="0" applyFill="1" applyBorder="1" applyAlignment="1">
      <alignment wrapText="1"/>
    </xf>
    <xf numFmtId="0" fontId="0" fillId="4" borderId="3" xfId="0" applyFill="1" applyBorder="1" applyAlignment="1">
      <alignment horizontal="center" wrapText="1"/>
    </xf>
    <xf numFmtId="164" fontId="0" fillId="4" borderId="3" xfId="0" applyNumberFormat="1" applyFill="1" applyBorder="1" applyAlignment="1">
      <alignment wrapText="1"/>
    </xf>
    <xf numFmtId="14" fontId="0" fillId="4" borderId="3" xfId="0" applyNumberFormat="1" applyFill="1" applyBorder="1" applyAlignment="1">
      <alignment horizontal="center" wrapText="1"/>
    </xf>
    <xf numFmtId="0" fontId="0" fillId="3" borderId="3" xfId="0" applyFill="1" applyBorder="1" applyAlignment="1">
      <alignment wrapText="1"/>
    </xf>
    <xf numFmtId="164" fontId="0" fillId="3" borderId="3" xfId="0" applyNumberFormat="1" applyFill="1" applyBorder="1" applyAlignment="1">
      <alignment wrapText="1"/>
    </xf>
    <xf numFmtId="0" fontId="8" fillId="4" borderId="3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 wrapText="1" readingOrder="1"/>
    </xf>
    <xf numFmtId="0" fontId="10" fillId="3" borderId="3" xfId="0" applyFont="1" applyFill="1" applyBorder="1" applyAlignment="1">
      <alignment horizontal="left" wrapText="1" readingOrder="1"/>
    </xf>
    <xf numFmtId="0" fontId="10" fillId="4" borderId="3" xfId="0" applyFont="1" applyFill="1" applyBorder="1" applyAlignment="1">
      <alignment horizontal="left" wrapText="1" readingOrder="1"/>
    </xf>
    <xf numFmtId="0" fontId="10" fillId="3" borderId="3" xfId="0" applyFont="1" applyFill="1" applyBorder="1" applyAlignment="1">
      <alignment horizontal="left" vertical="center" wrapText="1" readingOrder="1"/>
    </xf>
    <xf numFmtId="0" fontId="10" fillId="4" borderId="3" xfId="0" applyFont="1" applyFill="1" applyBorder="1" applyAlignment="1">
      <alignment horizontal="left" vertical="center" wrapText="1" readingOrder="1"/>
    </xf>
    <xf numFmtId="0" fontId="11" fillId="5" borderId="3" xfId="0" applyFont="1" applyFill="1" applyBorder="1" applyAlignment="1">
      <alignment horizontal="left" wrapText="1" readingOrder="1"/>
    </xf>
    <xf numFmtId="0" fontId="11" fillId="6" borderId="3" xfId="0" applyFont="1" applyFill="1" applyBorder="1" applyAlignment="1">
      <alignment horizontal="left" wrapText="1" readingOrder="1"/>
    </xf>
    <xf numFmtId="0" fontId="0" fillId="4" borderId="3" xfId="0" applyFont="1" applyFill="1" applyBorder="1" applyAlignment="1">
      <alignment wrapText="1"/>
    </xf>
    <xf numFmtId="0" fontId="0" fillId="3" borderId="3" xfId="0" applyFont="1" applyFill="1" applyBorder="1" applyAlignment="1">
      <alignment wrapText="1"/>
    </xf>
    <xf numFmtId="0" fontId="6" fillId="0" borderId="0" xfId="0" applyFont="1" applyFill="1" applyBorder="1" applyAlignment="1">
      <alignment horizontal="center" vertical="center" wrapText="1" readingOrder="1"/>
    </xf>
    <xf numFmtId="164" fontId="6" fillId="0" borderId="0" xfId="0" applyNumberFormat="1" applyFont="1" applyFill="1" applyBorder="1" applyAlignment="1">
      <alignment horizontal="center" vertical="center" wrapText="1" readingOrder="1"/>
    </xf>
    <xf numFmtId="0" fontId="4" fillId="3" borderId="4" xfId="0" applyFont="1" applyFill="1" applyBorder="1" applyAlignment="1">
      <alignment horizontal="center" wrapText="1" readingOrder="1"/>
    </xf>
    <xf numFmtId="0" fontId="3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 wrapText="1" readingOrder="1"/>
    </xf>
    <xf numFmtId="0" fontId="4" fillId="3" borderId="4" xfId="0" applyFont="1" applyFill="1" applyBorder="1" applyAlignment="1">
      <alignment horizontal="left" wrapText="1" readingOrder="1"/>
    </xf>
    <xf numFmtId="164" fontId="4" fillId="3" borderId="4" xfId="0" applyNumberFormat="1" applyFont="1" applyFill="1" applyBorder="1" applyAlignment="1">
      <alignment horizontal="center" wrapText="1" readingOrder="1"/>
    </xf>
    <xf numFmtId="0" fontId="3" fillId="0" borderId="4" xfId="0" applyFont="1" applyBorder="1"/>
    <xf numFmtId="164" fontId="4" fillId="4" borderId="3" xfId="0" applyNumberFormat="1" applyFont="1" applyFill="1" applyBorder="1" applyAlignment="1">
      <alignment horizontal="center" wrapText="1" readingOrder="1"/>
    </xf>
    <xf numFmtId="0" fontId="3" fillId="0" borderId="3" xfId="0" applyFont="1" applyBorder="1"/>
    <xf numFmtId="0" fontId="13" fillId="0" borderId="3" xfId="0" applyFont="1" applyBorder="1"/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4" borderId="3" xfId="0" applyFont="1" applyFill="1" applyBorder="1" applyAlignment="1">
      <alignment wrapText="1"/>
    </xf>
    <xf numFmtId="0" fontId="3" fillId="4" borderId="3" xfId="0" applyFont="1" applyFill="1" applyBorder="1" applyAlignment="1">
      <alignment horizontal="center" wrapText="1"/>
    </xf>
    <xf numFmtId="164" fontId="3" fillId="4" borderId="3" xfId="0" applyNumberFormat="1" applyFont="1" applyFill="1" applyBorder="1" applyAlignment="1">
      <alignment wrapText="1"/>
    </xf>
    <xf numFmtId="0" fontId="3" fillId="3" borderId="3" xfId="0" applyFont="1" applyFill="1" applyBorder="1" applyAlignment="1">
      <alignment wrapText="1"/>
    </xf>
    <xf numFmtId="0" fontId="3" fillId="3" borderId="3" xfId="0" applyFont="1" applyFill="1" applyBorder="1" applyAlignment="1">
      <alignment horizontal="center" wrapText="1"/>
    </xf>
    <xf numFmtId="164" fontId="3" fillId="3" borderId="3" xfId="0" applyNumberFormat="1" applyFont="1" applyFill="1" applyBorder="1" applyAlignment="1">
      <alignment wrapText="1"/>
    </xf>
    <xf numFmtId="165" fontId="4" fillId="4" borderId="3" xfId="1" applyNumberFormat="1" applyFont="1" applyFill="1" applyBorder="1" applyAlignment="1">
      <alignment horizontal="center" wrapText="1" readingOrder="1"/>
    </xf>
    <xf numFmtId="165" fontId="4" fillId="3" borderId="3" xfId="1" applyNumberFormat="1" applyFont="1" applyFill="1" applyBorder="1" applyAlignment="1">
      <alignment horizontal="center" wrapText="1" readingOrder="1"/>
    </xf>
    <xf numFmtId="17" fontId="4" fillId="3" borderId="3" xfId="0" applyNumberFormat="1" applyFont="1" applyFill="1" applyBorder="1" applyAlignment="1">
      <alignment horizontal="center" wrapText="1" readingOrder="1"/>
    </xf>
    <xf numFmtId="0" fontId="3" fillId="0" borderId="3" xfId="0" applyFont="1" applyBorder="1" applyAlignment="1">
      <alignment wrapText="1"/>
    </xf>
    <xf numFmtId="0" fontId="13" fillId="0" borderId="3" xfId="0" applyFont="1" applyBorder="1" applyAlignment="1">
      <alignment wrapText="1"/>
    </xf>
    <xf numFmtId="165" fontId="3" fillId="0" borderId="3" xfId="0" applyNumberFormat="1" applyFont="1" applyBorder="1" applyAlignment="1">
      <alignment horizontal="right" wrapText="1"/>
    </xf>
    <xf numFmtId="0" fontId="3" fillId="0" borderId="0" xfId="0" applyFont="1"/>
    <xf numFmtId="0" fontId="3" fillId="0" borderId="0" xfId="0" applyFont="1" applyAlignment="1">
      <alignment wrapText="1"/>
    </xf>
    <xf numFmtId="0" fontId="2" fillId="0" borderId="1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4EEE7"/>
      <color rgb="FFE8DCC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5290</xdr:colOff>
      <xdr:row>2</xdr:row>
      <xdr:rowOff>17144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83FB3FF-5839-4449-9383-0FE678AE9C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12468223" cy="9124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1EC4CA-DE41-4D95-80FA-7E79FB5184CB}">
  <dimension ref="A2:H301"/>
  <sheetViews>
    <sheetView tabSelected="1" zoomScale="110" zoomScaleNormal="110" workbookViewId="0">
      <selection activeCell="F220" sqref="F220"/>
    </sheetView>
  </sheetViews>
  <sheetFormatPr defaultRowHeight="15" x14ac:dyDescent="0.25"/>
  <cols>
    <col min="1" max="1" width="22.7109375" customWidth="1"/>
    <col min="2" max="2" width="29.7109375" style="1" customWidth="1"/>
    <col min="3" max="3" width="68.5703125" style="2" customWidth="1"/>
    <col min="4" max="4" width="13.85546875" customWidth="1"/>
    <col min="5" max="5" width="19.7109375" style="3" customWidth="1"/>
    <col min="6" max="6" width="24" style="1" customWidth="1"/>
  </cols>
  <sheetData>
    <row r="2" spans="1:6" ht="55.5" thickBot="1" x14ac:dyDescent="0.75">
      <c r="A2" s="100"/>
      <c r="B2" s="100"/>
      <c r="C2" s="100"/>
      <c r="D2" s="100"/>
      <c r="E2" s="100"/>
    </row>
    <row r="3" spans="1:6" s="4" customFormat="1" ht="48.6" customHeight="1" x14ac:dyDescent="0.25">
      <c r="A3" s="5" t="s">
        <v>1</v>
      </c>
      <c r="B3" s="5" t="s">
        <v>2</v>
      </c>
      <c r="C3" s="64" t="s">
        <v>3</v>
      </c>
      <c r="D3" s="5" t="s">
        <v>4</v>
      </c>
      <c r="E3" s="6" t="s">
        <v>5</v>
      </c>
      <c r="F3" s="5" t="s">
        <v>0</v>
      </c>
    </row>
    <row r="4" spans="1:6" s="76" customFormat="1" ht="48.6" customHeight="1" x14ac:dyDescent="0.25">
      <c r="A4" s="73"/>
      <c r="B4" s="73"/>
      <c r="C4" s="77" t="s">
        <v>262</v>
      </c>
      <c r="D4" s="73"/>
      <c r="E4" s="74"/>
      <c r="F4" s="73"/>
    </row>
    <row r="5" spans="1:6" s="80" customFormat="1" ht="17.45" customHeight="1" x14ac:dyDescent="0.25">
      <c r="A5" s="75" t="s">
        <v>14</v>
      </c>
      <c r="B5" s="75" t="s">
        <v>9</v>
      </c>
      <c r="C5" s="78" t="s">
        <v>7</v>
      </c>
      <c r="D5" s="75" t="s">
        <v>15</v>
      </c>
      <c r="E5" s="79">
        <f>110000*3</f>
        <v>330000</v>
      </c>
      <c r="F5" s="78" t="s">
        <v>120</v>
      </c>
    </row>
    <row r="6" spans="1:6" s="82" customFormat="1" ht="17.45" customHeight="1" x14ac:dyDescent="0.25">
      <c r="A6" s="10" t="s">
        <v>14</v>
      </c>
      <c r="B6" s="10" t="s">
        <v>10</v>
      </c>
      <c r="C6" s="9" t="s">
        <v>11</v>
      </c>
      <c r="D6" s="10" t="s">
        <v>15</v>
      </c>
      <c r="E6" s="81">
        <v>660000</v>
      </c>
      <c r="F6" s="9" t="s">
        <v>71</v>
      </c>
    </row>
    <row r="7" spans="1:6" s="82" customFormat="1" ht="17.45" customHeight="1" x14ac:dyDescent="0.25">
      <c r="A7" s="21" t="s">
        <v>14</v>
      </c>
      <c r="B7" s="21" t="s">
        <v>13</v>
      </c>
      <c r="C7" s="24" t="s">
        <v>12</v>
      </c>
      <c r="D7" s="21" t="s">
        <v>22</v>
      </c>
      <c r="E7" s="50">
        <f>80000*3</f>
        <v>240000</v>
      </c>
      <c r="F7" s="24" t="s">
        <v>123</v>
      </c>
    </row>
    <row r="8" spans="1:6" s="82" customFormat="1" ht="17.45" customHeight="1" x14ac:dyDescent="0.25">
      <c r="A8" s="10" t="s">
        <v>14</v>
      </c>
      <c r="B8" s="10" t="s">
        <v>13</v>
      </c>
      <c r="C8" s="9" t="s">
        <v>16</v>
      </c>
      <c r="D8" s="10" t="s">
        <v>15</v>
      </c>
      <c r="E8" s="81">
        <v>1000000</v>
      </c>
      <c r="F8" s="9" t="s">
        <v>88</v>
      </c>
    </row>
    <row r="9" spans="1:6" s="82" customFormat="1" ht="17.45" customHeight="1" x14ac:dyDescent="0.25">
      <c r="A9" s="21" t="s">
        <v>14</v>
      </c>
      <c r="B9" s="21" t="s">
        <v>17</v>
      </c>
      <c r="C9" s="24" t="s">
        <v>18</v>
      </c>
      <c r="D9" s="21" t="s">
        <v>15</v>
      </c>
      <c r="E9" s="50">
        <v>1200000</v>
      </c>
      <c r="F9" s="24" t="s">
        <v>88</v>
      </c>
    </row>
    <row r="10" spans="1:6" s="82" customFormat="1" ht="17.45" customHeight="1" x14ac:dyDescent="0.25">
      <c r="A10" s="10" t="s">
        <v>14</v>
      </c>
      <c r="B10" s="10" t="s">
        <v>20</v>
      </c>
      <c r="C10" s="9" t="s">
        <v>19</v>
      </c>
      <c r="D10" s="10" t="s">
        <v>15</v>
      </c>
      <c r="E10" s="81">
        <v>200000</v>
      </c>
      <c r="F10" s="9" t="s">
        <v>125</v>
      </c>
    </row>
    <row r="11" spans="1:6" s="82" customFormat="1" ht="17.45" customHeight="1" x14ac:dyDescent="0.25">
      <c r="A11" s="21" t="s">
        <v>14</v>
      </c>
      <c r="B11" s="21" t="s">
        <v>13</v>
      </c>
      <c r="C11" s="24" t="s">
        <v>21</v>
      </c>
      <c r="D11" s="21" t="s">
        <v>22</v>
      </c>
      <c r="E11" s="50">
        <v>200000</v>
      </c>
      <c r="F11" s="24" t="s">
        <v>123</v>
      </c>
    </row>
    <row r="12" spans="1:6" s="82" customFormat="1" ht="17.45" customHeight="1" x14ac:dyDescent="0.25">
      <c r="A12" s="10" t="s">
        <v>14</v>
      </c>
      <c r="B12" s="10" t="s">
        <v>23</v>
      </c>
      <c r="C12" s="9" t="s">
        <v>64</v>
      </c>
      <c r="D12" s="10" t="s">
        <v>22</v>
      </c>
      <c r="E12" s="81">
        <v>150000</v>
      </c>
      <c r="F12" s="9" t="s">
        <v>120</v>
      </c>
    </row>
    <row r="13" spans="1:6" s="82" customFormat="1" ht="17.45" customHeight="1" x14ac:dyDescent="0.25">
      <c r="A13" s="21" t="s">
        <v>14</v>
      </c>
      <c r="B13" s="21" t="s">
        <v>26</v>
      </c>
      <c r="C13" s="24" t="s">
        <v>24</v>
      </c>
      <c r="D13" s="14" t="s">
        <v>22</v>
      </c>
      <c r="E13" s="50">
        <f>120000*3</f>
        <v>360000</v>
      </c>
      <c r="F13" s="24" t="s">
        <v>125</v>
      </c>
    </row>
    <row r="14" spans="1:6" s="82" customFormat="1" ht="17.45" customHeight="1" x14ac:dyDescent="0.25">
      <c r="A14" s="10" t="s">
        <v>14</v>
      </c>
      <c r="B14" s="10" t="s">
        <v>27</v>
      </c>
      <c r="C14" s="9" t="s">
        <v>25</v>
      </c>
      <c r="D14" s="10" t="s">
        <v>8</v>
      </c>
      <c r="E14" s="81">
        <v>1000000</v>
      </c>
      <c r="F14" s="9" t="s">
        <v>69</v>
      </c>
    </row>
    <row r="15" spans="1:6" s="82" customFormat="1" ht="17.45" customHeight="1" x14ac:dyDescent="0.25">
      <c r="A15" s="21" t="s">
        <v>14</v>
      </c>
      <c r="B15" s="21" t="s">
        <v>13</v>
      </c>
      <c r="C15" s="24" t="s">
        <v>28</v>
      </c>
      <c r="D15" s="21" t="s">
        <v>22</v>
      </c>
      <c r="E15" s="50">
        <f>375000*3</f>
        <v>1125000</v>
      </c>
      <c r="F15" s="24" t="s">
        <v>123</v>
      </c>
    </row>
    <row r="16" spans="1:6" s="82" customFormat="1" ht="17.45" customHeight="1" x14ac:dyDescent="0.25">
      <c r="A16" s="10" t="s">
        <v>14</v>
      </c>
      <c r="B16" s="10" t="s">
        <v>13</v>
      </c>
      <c r="C16" s="9" t="s">
        <v>29</v>
      </c>
      <c r="D16" s="10" t="s">
        <v>15</v>
      </c>
      <c r="E16" s="81">
        <v>190000</v>
      </c>
      <c r="F16" s="9" t="s">
        <v>120</v>
      </c>
    </row>
    <row r="17" spans="1:6" s="82" customFormat="1" ht="17.45" customHeight="1" x14ac:dyDescent="0.25">
      <c r="A17" s="21" t="s">
        <v>14</v>
      </c>
      <c r="B17" s="21" t="s">
        <v>13</v>
      </c>
      <c r="C17" s="24" t="s">
        <v>30</v>
      </c>
      <c r="D17" s="21" t="s">
        <v>22</v>
      </c>
      <c r="E17" s="50">
        <f>700000*3</f>
        <v>2100000</v>
      </c>
      <c r="F17" s="24" t="s">
        <v>88</v>
      </c>
    </row>
    <row r="18" spans="1:6" s="82" customFormat="1" ht="17.45" customHeight="1" x14ac:dyDescent="0.25">
      <c r="A18" s="10" t="s">
        <v>14</v>
      </c>
      <c r="B18" s="10" t="s">
        <v>32</v>
      </c>
      <c r="C18" s="9" t="s">
        <v>31</v>
      </c>
      <c r="D18" s="10" t="s">
        <v>8</v>
      </c>
      <c r="E18" s="48">
        <v>500000</v>
      </c>
      <c r="F18" s="9" t="s">
        <v>123</v>
      </c>
    </row>
    <row r="19" spans="1:6" s="82" customFormat="1" ht="17.45" customHeight="1" x14ac:dyDescent="0.25">
      <c r="A19" s="21" t="s">
        <v>14</v>
      </c>
      <c r="B19" s="14" t="s">
        <v>27</v>
      </c>
      <c r="C19" s="13" t="s">
        <v>33</v>
      </c>
      <c r="D19" s="14" t="s">
        <v>15</v>
      </c>
      <c r="E19" s="49">
        <v>600000</v>
      </c>
      <c r="F19" s="13" t="s">
        <v>69</v>
      </c>
    </row>
    <row r="20" spans="1:6" s="82" customFormat="1" ht="17.45" customHeight="1" x14ac:dyDescent="0.25">
      <c r="A20" s="10" t="s">
        <v>14</v>
      </c>
      <c r="B20" s="10" t="s">
        <v>13</v>
      </c>
      <c r="C20" s="9" t="s">
        <v>34</v>
      </c>
      <c r="D20" s="10" t="s">
        <v>22</v>
      </c>
      <c r="E20" s="81">
        <f>175000*3</f>
        <v>525000</v>
      </c>
      <c r="F20" s="9" t="s">
        <v>123</v>
      </c>
    </row>
    <row r="21" spans="1:6" s="82" customFormat="1" ht="17.45" customHeight="1" x14ac:dyDescent="0.25">
      <c r="A21" s="21" t="s">
        <v>14</v>
      </c>
      <c r="B21" s="21" t="s">
        <v>26</v>
      </c>
      <c r="C21" s="24" t="s">
        <v>35</v>
      </c>
      <c r="D21" s="21" t="s">
        <v>8</v>
      </c>
      <c r="E21" s="50">
        <v>150000</v>
      </c>
      <c r="F21" s="24" t="s">
        <v>65</v>
      </c>
    </row>
    <row r="22" spans="1:6" s="82" customFormat="1" ht="17.45" customHeight="1" x14ac:dyDescent="0.25">
      <c r="A22" s="10" t="s">
        <v>14</v>
      </c>
      <c r="B22" s="17" t="s">
        <v>26</v>
      </c>
      <c r="C22" s="16" t="s">
        <v>36</v>
      </c>
      <c r="D22" s="17" t="s">
        <v>8</v>
      </c>
      <c r="E22" s="48">
        <v>150000</v>
      </c>
      <c r="F22" s="27" t="s">
        <v>65</v>
      </c>
    </row>
    <row r="23" spans="1:6" s="82" customFormat="1" ht="17.45" customHeight="1" x14ac:dyDescent="0.25">
      <c r="A23" s="21" t="s">
        <v>14</v>
      </c>
      <c r="B23" s="14" t="s">
        <v>26</v>
      </c>
      <c r="C23" s="13" t="s">
        <v>37</v>
      </c>
      <c r="D23" s="14" t="s">
        <v>8</v>
      </c>
      <c r="E23" s="49">
        <v>1000000</v>
      </c>
      <c r="F23" s="26" t="s">
        <v>125</v>
      </c>
    </row>
    <row r="24" spans="1:6" s="82" customFormat="1" ht="17.45" customHeight="1" x14ac:dyDescent="0.25">
      <c r="A24" s="10" t="s">
        <v>14</v>
      </c>
      <c r="B24" s="10" t="s">
        <v>9</v>
      </c>
      <c r="C24" s="9" t="s">
        <v>38</v>
      </c>
      <c r="D24" s="10" t="s">
        <v>8</v>
      </c>
      <c r="E24" s="81">
        <v>600000</v>
      </c>
      <c r="F24" s="27" t="s">
        <v>123</v>
      </c>
    </row>
    <row r="25" spans="1:6" s="83" customFormat="1" ht="17.45" customHeight="1" x14ac:dyDescent="0.25">
      <c r="A25" s="21" t="s">
        <v>14</v>
      </c>
      <c r="B25" s="55" t="s">
        <v>26</v>
      </c>
      <c r="C25" s="54" t="s">
        <v>39</v>
      </c>
      <c r="D25" s="55" t="s">
        <v>15</v>
      </c>
      <c r="E25" s="56">
        <v>225000</v>
      </c>
      <c r="F25" s="54" t="s">
        <v>65</v>
      </c>
    </row>
    <row r="26" spans="1:6" s="82" customFormat="1" ht="17.45" customHeight="1" x14ac:dyDescent="0.25">
      <c r="A26" s="10" t="s">
        <v>14</v>
      </c>
      <c r="B26" s="10" t="s">
        <v>10</v>
      </c>
      <c r="C26" s="9" t="s">
        <v>40</v>
      </c>
      <c r="D26" s="10" t="s">
        <v>15</v>
      </c>
      <c r="E26" s="81">
        <f>275000*3</f>
        <v>825000</v>
      </c>
      <c r="F26" s="9" t="s">
        <v>121</v>
      </c>
    </row>
    <row r="27" spans="1:6" s="82" customFormat="1" ht="17.45" customHeight="1" x14ac:dyDescent="0.25">
      <c r="A27" s="21" t="s">
        <v>14</v>
      </c>
      <c r="B27" s="21" t="s">
        <v>27</v>
      </c>
      <c r="C27" s="24" t="s">
        <v>41</v>
      </c>
      <c r="D27" s="21" t="s">
        <v>22</v>
      </c>
      <c r="E27" s="50">
        <v>300000</v>
      </c>
      <c r="F27" s="24" t="s">
        <v>69</v>
      </c>
    </row>
    <row r="28" spans="1:6" s="82" customFormat="1" ht="17.45" customHeight="1" x14ac:dyDescent="0.25">
      <c r="A28" s="10" t="s">
        <v>14</v>
      </c>
      <c r="B28" s="10" t="s">
        <v>43</v>
      </c>
      <c r="C28" s="9" t="s">
        <v>42</v>
      </c>
      <c r="D28" s="10" t="s">
        <v>8</v>
      </c>
      <c r="E28" s="81" t="s">
        <v>44</v>
      </c>
      <c r="F28" s="9" t="s">
        <v>125</v>
      </c>
    </row>
    <row r="29" spans="1:6" s="82" customFormat="1" ht="17.45" customHeight="1" x14ac:dyDescent="0.25">
      <c r="A29" s="21" t="s">
        <v>14</v>
      </c>
      <c r="B29" s="21" t="s">
        <v>13</v>
      </c>
      <c r="C29" s="24" t="s">
        <v>45</v>
      </c>
      <c r="D29" s="21" t="s">
        <v>15</v>
      </c>
      <c r="E29" s="50">
        <v>1200000</v>
      </c>
      <c r="F29" s="24" t="s">
        <v>123</v>
      </c>
    </row>
    <row r="30" spans="1:6" s="82" customFormat="1" ht="17.45" customHeight="1" x14ac:dyDescent="0.25">
      <c r="A30" s="10" t="s">
        <v>14</v>
      </c>
      <c r="B30" s="10" t="s">
        <v>9</v>
      </c>
      <c r="C30" s="9" t="s">
        <v>46</v>
      </c>
      <c r="D30" s="10" t="s">
        <v>15</v>
      </c>
      <c r="E30" s="81">
        <v>600000</v>
      </c>
      <c r="F30" s="9" t="s">
        <v>124</v>
      </c>
    </row>
    <row r="31" spans="1:6" s="82" customFormat="1" ht="17.45" customHeight="1" x14ac:dyDescent="0.25">
      <c r="A31" s="21" t="s">
        <v>14</v>
      </c>
      <c r="B31" s="21" t="s">
        <v>10</v>
      </c>
      <c r="C31" s="24" t="s">
        <v>47</v>
      </c>
      <c r="D31" s="21" t="s">
        <v>15</v>
      </c>
      <c r="E31" s="50">
        <v>600000</v>
      </c>
      <c r="F31" s="24" t="s">
        <v>121</v>
      </c>
    </row>
    <row r="32" spans="1:6" s="82" customFormat="1" ht="17.45" customHeight="1" x14ac:dyDescent="0.25">
      <c r="A32" s="10" t="s">
        <v>14</v>
      </c>
      <c r="B32" s="10" t="s">
        <v>20</v>
      </c>
      <c r="C32" s="9" t="s">
        <v>48</v>
      </c>
      <c r="D32" s="10" t="s">
        <v>22</v>
      </c>
      <c r="E32" s="81">
        <v>360000</v>
      </c>
      <c r="F32" s="9" t="s">
        <v>125</v>
      </c>
    </row>
    <row r="33" spans="1:6" s="82" customFormat="1" ht="17.45" customHeight="1" x14ac:dyDescent="0.25">
      <c r="A33" s="21" t="s">
        <v>14</v>
      </c>
      <c r="B33" s="21" t="s">
        <v>26</v>
      </c>
      <c r="C33" s="24" t="s">
        <v>49</v>
      </c>
      <c r="D33" s="21" t="s">
        <v>15</v>
      </c>
      <c r="E33" s="50">
        <v>300000</v>
      </c>
      <c r="F33" s="24" t="s">
        <v>65</v>
      </c>
    </row>
    <row r="34" spans="1:6" s="82" customFormat="1" ht="17.45" customHeight="1" x14ac:dyDescent="0.25">
      <c r="A34" s="10" t="s">
        <v>14</v>
      </c>
      <c r="B34" s="10" t="s">
        <v>10</v>
      </c>
      <c r="C34" s="9" t="s">
        <v>50</v>
      </c>
      <c r="D34" s="10" t="s">
        <v>22</v>
      </c>
      <c r="E34" s="81">
        <f>175000*3</f>
        <v>525000</v>
      </c>
      <c r="F34" s="9" t="s">
        <v>121</v>
      </c>
    </row>
    <row r="35" spans="1:6" s="82" customFormat="1" ht="17.45" customHeight="1" x14ac:dyDescent="0.25">
      <c r="A35" s="21" t="s">
        <v>14</v>
      </c>
      <c r="B35" s="21" t="s">
        <v>26</v>
      </c>
      <c r="C35" s="24" t="s">
        <v>51</v>
      </c>
      <c r="D35" s="21" t="s">
        <v>22</v>
      </c>
      <c r="E35" s="50">
        <f>85000*3</f>
        <v>255000</v>
      </c>
      <c r="F35" s="24" t="s">
        <v>125</v>
      </c>
    </row>
    <row r="36" spans="1:6" s="82" customFormat="1" ht="17.45" customHeight="1" x14ac:dyDescent="0.25">
      <c r="A36" s="10" t="s">
        <v>14</v>
      </c>
      <c r="B36" s="10" t="s">
        <v>10</v>
      </c>
      <c r="C36" s="9" t="s">
        <v>52</v>
      </c>
      <c r="D36" s="10" t="s">
        <v>22</v>
      </c>
      <c r="E36" s="81">
        <v>300000</v>
      </c>
      <c r="F36" s="9" t="s">
        <v>121</v>
      </c>
    </row>
    <row r="37" spans="1:6" s="82" customFormat="1" ht="17.45" customHeight="1" x14ac:dyDescent="0.25">
      <c r="A37" s="21" t="s">
        <v>14</v>
      </c>
      <c r="B37" s="21" t="s">
        <v>10</v>
      </c>
      <c r="C37" s="24" t="s">
        <v>53</v>
      </c>
      <c r="D37" s="21" t="s">
        <v>22</v>
      </c>
      <c r="E37" s="50">
        <v>300000</v>
      </c>
      <c r="F37" s="24" t="s">
        <v>121</v>
      </c>
    </row>
    <row r="38" spans="1:6" s="82" customFormat="1" ht="17.45" customHeight="1" x14ac:dyDescent="0.25">
      <c r="A38" s="10" t="s">
        <v>14</v>
      </c>
      <c r="B38" s="10" t="s">
        <v>10</v>
      </c>
      <c r="C38" s="9" t="s">
        <v>54</v>
      </c>
      <c r="D38" s="10" t="s">
        <v>22</v>
      </c>
      <c r="E38" s="81">
        <v>300000</v>
      </c>
      <c r="F38" s="9" t="s">
        <v>121</v>
      </c>
    </row>
    <row r="39" spans="1:6" s="82" customFormat="1" ht="17.45" customHeight="1" x14ac:dyDescent="0.25">
      <c r="A39" s="21" t="s">
        <v>14</v>
      </c>
      <c r="B39" s="21" t="s">
        <v>56</v>
      </c>
      <c r="C39" s="24" t="s">
        <v>55</v>
      </c>
      <c r="D39" s="21" t="s">
        <v>22</v>
      </c>
      <c r="E39" s="50">
        <v>325000</v>
      </c>
      <c r="F39" s="24" t="s">
        <v>69</v>
      </c>
    </row>
    <row r="40" spans="1:6" s="82" customFormat="1" ht="17.45" customHeight="1" x14ac:dyDescent="0.25">
      <c r="A40" s="10" t="s">
        <v>14</v>
      </c>
      <c r="B40" s="10" t="s">
        <v>9</v>
      </c>
      <c r="C40" s="9" t="s">
        <v>57</v>
      </c>
      <c r="D40" s="10" t="s">
        <v>22</v>
      </c>
      <c r="E40" s="81">
        <v>1200000</v>
      </c>
      <c r="F40" s="9" t="s">
        <v>88</v>
      </c>
    </row>
    <row r="41" spans="1:6" s="82" customFormat="1" ht="17.45" customHeight="1" x14ac:dyDescent="0.25">
      <c r="A41" s="21" t="s">
        <v>14</v>
      </c>
      <c r="B41" s="21" t="s">
        <v>26</v>
      </c>
      <c r="C41" s="24" t="s">
        <v>58</v>
      </c>
      <c r="D41" s="21" t="s">
        <v>22</v>
      </c>
      <c r="E41" s="50">
        <f>110000*5</f>
        <v>550000</v>
      </c>
      <c r="F41" s="24" t="s">
        <v>125</v>
      </c>
    </row>
    <row r="42" spans="1:6" s="82" customFormat="1" ht="17.45" customHeight="1" x14ac:dyDescent="0.25">
      <c r="A42" s="10" t="s">
        <v>14</v>
      </c>
      <c r="B42" s="84" t="s">
        <v>60</v>
      </c>
      <c r="C42" s="9" t="s">
        <v>59</v>
      </c>
      <c r="D42" s="10" t="s">
        <v>22</v>
      </c>
      <c r="E42" s="85">
        <v>450000</v>
      </c>
      <c r="F42" s="9" t="s">
        <v>121</v>
      </c>
    </row>
    <row r="43" spans="1:6" s="82" customFormat="1" ht="17.45" customHeight="1" x14ac:dyDescent="0.25">
      <c r="A43" s="21" t="s">
        <v>14</v>
      </c>
      <c r="B43" s="21" t="s">
        <v>10</v>
      </c>
      <c r="C43" s="24" t="s">
        <v>61</v>
      </c>
      <c r="D43" s="21" t="s">
        <v>22</v>
      </c>
      <c r="E43" s="50">
        <v>1200000</v>
      </c>
      <c r="F43" s="24" t="s">
        <v>121</v>
      </c>
    </row>
    <row r="44" spans="1:6" s="82" customFormat="1" ht="17.45" customHeight="1" x14ac:dyDescent="0.25">
      <c r="A44" s="10" t="s">
        <v>14</v>
      </c>
      <c r="B44" s="84" t="s">
        <v>63</v>
      </c>
      <c r="C44" s="9" t="s">
        <v>62</v>
      </c>
      <c r="D44" s="10" t="s">
        <v>22</v>
      </c>
      <c r="E44" s="85">
        <v>1200000</v>
      </c>
      <c r="F44" s="82" t="s">
        <v>69</v>
      </c>
    </row>
    <row r="45" spans="1:6" s="82" customFormat="1" ht="17.45" customHeight="1" x14ac:dyDescent="0.25">
      <c r="A45" s="21" t="s">
        <v>14</v>
      </c>
      <c r="B45" s="21" t="s">
        <v>63</v>
      </c>
      <c r="C45" s="24" t="s">
        <v>66</v>
      </c>
      <c r="D45" s="21" t="s">
        <v>15</v>
      </c>
      <c r="E45" s="50" t="s">
        <v>44</v>
      </c>
      <c r="F45" s="24" t="s">
        <v>69</v>
      </c>
    </row>
    <row r="46" spans="1:6" s="82" customFormat="1" ht="17.45" customHeight="1" x14ac:dyDescent="0.25">
      <c r="A46" s="10" t="s">
        <v>14</v>
      </c>
      <c r="B46" s="84" t="s">
        <v>63</v>
      </c>
      <c r="C46" s="9" t="s">
        <v>67</v>
      </c>
      <c r="E46" s="85"/>
      <c r="F46" s="82" t="s">
        <v>69</v>
      </c>
    </row>
    <row r="47" spans="1:6" s="82" customFormat="1" ht="17.45" customHeight="1" x14ac:dyDescent="0.25">
      <c r="A47" s="21" t="s">
        <v>14</v>
      </c>
      <c r="B47" s="21" t="s">
        <v>63</v>
      </c>
      <c r="C47" s="24" t="s">
        <v>68</v>
      </c>
      <c r="D47" s="21"/>
      <c r="E47" s="50"/>
      <c r="F47" s="24" t="s">
        <v>69</v>
      </c>
    </row>
    <row r="48" spans="1:6" s="82" customFormat="1" ht="17.45" customHeight="1" x14ac:dyDescent="0.25">
      <c r="A48" s="10" t="s">
        <v>14</v>
      </c>
      <c r="B48" s="10" t="s">
        <v>9</v>
      </c>
      <c r="C48" s="9" t="s">
        <v>70</v>
      </c>
      <c r="D48" s="10" t="s">
        <v>22</v>
      </c>
      <c r="E48" s="81"/>
      <c r="F48" s="9" t="s">
        <v>71</v>
      </c>
    </row>
    <row r="49" spans="1:6" s="82" customFormat="1" ht="17.45" customHeight="1" x14ac:dyDescent="0.25">
      <c r="A49" s="21" t="s">
        <v>14</v>
      </c>
      <c r="B49" s="21" t="s">
        <v>26</v>
      </c>
      <c r="C49" s="24" t="s">
        <v>72</v>
      </c>
      <c r="D49" s="21" t="s">
        <v>8</v>
      </c>
      <c r="E49" s="50"/>
      <c r="F49" s="24" t="s">
        <v>73</v>
      </c>
    </row>
    <row r="50" spans="1:6" s="82" customFormat="1" ht="17.45" customHeight="1" x14ac:dyDescent="0.25">
      <c r="A50" s="10" t="s">
        <v>14</v>
      </c>
      <c r="B50" s="10" t="s">
        <v>75</v>
      </c>
      <c r="C50" s="9" t="s">
        <v>74</v>
      </c>
      <c r="D50" s="10" t="s">
        <v>8</v>
      </c>
      <c r="E50" s="81"/>
      <c r="F50" s="9" t="s">
        <v>125</v>
      </c>
    </row>
    <row r="51" spans="1:6" s="82" customFormat="1" ht="17.45" customHeight="1" x14ac:dyDescent="0.25">
      <c r="A51" s="21" t="s">
        <v>14</v>
      </c>
      <c r="B51" s="21" t="s">
        <v>26</v>
      </c>
      <c r="C51" s="24" t="s">
        <v>76</v>
      </c>
      <c r="D51" s="21" t="s">
        <v>8</v>
      </c>
      <c r="E51" s="50"/>
      <c r="F51" s="24" t="s">
        <v>125</v>
      </c>
    </row>
    <row r="52" spans="1:6" s="82" customFormat="1" ht="17.45" customHeight="1" x14ac:dyDescent="0.25">
      <c r="A52" s="10" t="s">
        <v>14</v>
      </c>
      <c r="B52" s="84" t="s">
        <v>13</v>
      </c>
      <c r="C52" s="9" t="s">
        <v>77</v>
      </c>
      <c r="D52" s="10" t="s">
        <v>8</v>
      </c>
      <c r="E52" s="85"/>
      <c r="F52" s="9" t="s">
        <v>71</v>
      </c>
    </row>
    <row r="53" spans="1:6" s="82" customFormat="1" ht="17.45" customHeight="1" x14ac:dyDescent="0.25">
      <c r="A53" s="21" t="s">
        <v>14</v>
      </c>
      <c r="B53" s="21" t="s">
        <v>79</v>
      </c>
      <c r="C53" s="24" t="s">
        <v>78</v>
      </c>
      <c r="D53" s="21" t="s">
        <v>8</v>
      </c>
      <c r="E53" s="50">
        <v>5500000</v>
      </c>
      <c r="F53" s="24" t="s">
        <v>69</v>
      </c>
    </row>
    <row r="54" spans="1:6" s="82" customFormat="1" ht="17.45" customHeight="1" x14ac:dyDescent="0.25">
      <c r="A54" s="10" t="s">
        <v>14</v>
      </c>
      <c r="B54" s="84" t="s">
        <v>9</v>
      </c>
      <c r="C54" s="9" t="s">
        <v>80</v>
      </c>
      <c r="D54" s="10" t="s">
        <v>8</v>
      </c>
      <c r="E54" s="85">
        <v>1000000</v>
      </c>
      <c r="F54" s="9" t="s">
        <v>123</v>
      </c>
    </row>
    <row r="55" spans="1:6" s="82" customFormat="1" ht="17.45" customHeight="1" x14ac:dyDescent="0.25">
      <c r="A55" s="21" t="s">
        <v>14</v>
      </c>
      <c r="B55" s="21" t="s">
        <v>13</v>
      </c>
      <c r="C55" s="24" t="s">
        <v>81</v>
      </c>
      <c r="D55" s="21" t="s">
        <v>8</v>
      </c>
      <c r="E55" s="50"/>
      <c r="F55" s="24" t="s">
        <v>88</v>
      </c>
    </row>
    <row r="56" spans="1:6" s="82" customFormat="1" ht="17.45" customHeight="1" x14ac:dyDescent="0.25">
      <c r="A56" s="10" t="s">
        <v>14</v>
      </c>
      <c r="B56" s="84" t="s">
        <v>10</v>
      </c>
      <c r="C56" s="9" t="s">
        <v>82</v>
      </c>
      <c r="D56" s="10" t="s">
        <v>8</v>
      </c>
      <c r="E56" s="85"/>
      <c r="F56" s="9" t="s">
        <v>71</v>
      </c>
    </row>
    <row r="57" spans="1:6" s="82" customFormat="1" ht="17.45" customHeight="1" x14ac:dyDescent="0.25">
      <c r="A57" s="21" t="s">
        <v>14</v>
      </c>
      <c r="B57" s="21" t="s">
        <v>56</v>
      </c>
      <c r="C57" s="24" t="s">
        <v>83</v>
      </c>
      <c r="D57" s="21" t="s">
        <v>8</v>
      </c>
      <c r="E57" s="50">
        <v>650000</v>
      </c>
      <c r="F57" s="24" t="s">
        <v>69</v>
      </c>
    </row>
    <row r="58" spans="1:6" s="82" customFormat="1" ht="17.45" customHeight="1" x14ac:dyDescent="0.25">
      <c r="A58" s="10" t="s">
        <v>14</v>
      </c>
      <c r="B58" s="10" t="s">
        <v>85</v>
      </c>
      <c r="C58" s="9" t="s">
        <v>84</v>
      </c>
      <c r="D58" s="10" t="s">
        <v>8</v>
      </c>
      <c r="E58" s="81">
        <f>450000*5</f>
        <v>2250000</v>
      </c>
      <c r="F58" s="9" t="s">
        <v>69</v>
      </c>
    </row>
    <row r="59" spans="1:6" s="82" customFormat="1" ht="17.45" customHeight="1" x14ac:dyDescent="0.25">
      <c r="A59" s="21" t="s">
        <v>14</v>
      </c>
      <c r="B59" s="21" t="s">
        <v>75</v>
      </c>
      <c r="C59" s="24" t="s">
        <v>86</v>
      </c>
      <c r="D59" s="21" t="s">
        <v>8</v>
      </c>
      <c r="E59" s="50">
        <v>503511.85</v>
      </c>
      <c r="F59" s="24" t="s">
        <v>125</v>
      </c>
    </row>
    <row r="60" spans="1:6" s="82" customFormat="1" ht="17.45" customHeight="1" x14ac:dyDescent="0.25">
      <c r="A60" s="10" t="s">
        <v>14</v>
      </c>
      <c r="B60" s="10" t="s">
        <v>85</v>
      </c>
      <c r="C60" s="9" t="s">
        <v>87</v>
      </c>
      <c r="D60" s="10" t="s">
        <v>8</v>
      </c>
      <c r="E60" s="81" t="s">
        <v>44</v>
      </c>
      <c r="F60" s="9" t="s">
        <v>88</v>
      </c>
    </row>
    <row r="61" spans="1:6" s="82" customFormat="1" ht="17.45" customHeight="1" x14ac:dyDescent="0.25">
      <c r="A61" s="21" t="s">
        <v>14</v>
      </c>
      <c r="B61" s="21" t="s">
        <v>90</v>
      </c>
      <c r="C61" s="24" t="s">
        <v>89</v>
      </c>
      <c r="D61" s="21" t="s">
        <v>8</v>
      </c>
      <c r="E61" s="50">
        <v>8500000</v>
      </c>
      <c r="F61" s="24" t="s">
        <v>88</v>
      </c>
    </row>
    <row r="62" spans="1:6" s="82" customFormat="1" ht="17.45" customHeight="1" x14ac:dyDescent="0.25">
      <c r="A62" s="10" t="s">
        <v>14</v>
      </c>
      <c r="B62" s="84" t="s">
        <v>9</v>
      </c>
      <c r="C62" s="9" t="s">
        <v>91</v>
      </c>
      <c r="D62" s="10" t="s">
        <v>8</v>
      </c>
      <c r="E62" s="85"/>
      <c r="F62" s="9" t="s">
        <v>92</v>
      </c>
    </row>
    <row r="63" spans="1:6" s="82" customFormat="1" ht="17.45" customHeight="1" x14ac:dyDescent="0.25">
      <c r="A63" s="21" t="s">
        <v>14</v>
      </c>
      <c r="B63" s="21" t="s">
        <v>9</v>
      </c>
      <c r="C63" s="24" t="s">
        <v>93</v>
      </c>
      <c r="D63" s="21" t="s">
        <v>8</v>
      </c>
      <c r="E63" s="50">
        <f>65000*3</f>
        <v>195000</v>
      </c>
      <c r="F63" s="24" t="s">
        <v>65</v>
      </c>
    </row>
    <row r="64" spans="1:6" s="82" customFormat="1" ht="17.45" customHeight="1" x14ac:dyDescent="0.25">
      <c r="A64" s="10" t="s">
        <v>14</v>
      </c>
      <c r="B64" s="84" t="s">
        <v>9</v>
      </c>
      <c r="C64" s="9" t="s">
        <v>108</v>
      </c>
      <c r="D64" s="10" t="s">
        <v>8</v>
      </c>
      <c r="E64" s="85"/>
      <c r="F64" s="9" t="s">
        <v>71</v>
      </c>
    </row>
    <row r="65" spans="1:6" s="82" customFormat="1" ht="17.45" customHeight="1" x14ac:dyDescent="0.25">
      <c r="A65" s="21" t="s">
        <v>14</v>
      </c>
      <c r="B65" s="21" t="s">
        <v>20</v>
      </c>
      <c r="C65" s="24" t="s">
        <v>94</v>
      </c>
      <c r="D65" s="21" t="s">
        <v>8</v>
      </c>
      <c r="E65" s="50">
        <v>750000</v>
      </c>
      <c r="F65" s="24" t="s">
        <v>125</v>
      </c>
    </row>
    <row r="66" spans="1:6" s="82" customFormat="1" ht="17.45" customHeight="1" x14ac:dyDescent="0.25">
      <c r="A66" s="10" t="s">
        <v>14</v>
      </c>
      <c r="B66" s="84" t="s">
        <v>20</v>
      </c>
      <c r="C66" s="9" t="s">
        <v>95</v>
      </c>
      <c r="D66" s="10" t="s">
        <v>8</v>
      </c>
      <c r="E66" s="85"/>
      <c r="F66" s="9" t="s">
        <v>125</v>
      </c>
    </row>
    <row r="67" spans="1:6" s="82" customFormat="1" ht="17.45" customHeight="1" x14ac:dyDescent="0.25">
      <c r="A67" s="21" t="s">
        <v>14</v>
      </c>
      <c r="B67" s="21" t="s">
        <v>20</v>
      </c>
      <c r="C67" s="24" t="s">
        <v>96</v>
      </c>
      <c r="D67" s="21" t="s">
        <v>15</v>
      </c>
      <c r="E67" s="50"/>
      <c r="F67" s="24" t="s">
        <v>125</v>
      </c>
    </row>
    <row r="68" spans="1:6" s="82" customFormat="1" ht="17.45" customHeight="1" x14ac:dyDescent="0.25">
      <c r="A68" s="10" t="s">
        <v>14</v>
      </c>
      <c r="B68" s="10" t="s">
        <v>98</v>
      </c>
      <c r="C68" s="9" t="s">
        <v>97</v>
      </c>
      <c r="D68" s="10" t="s">
        <v>8</v>
      </c>
      <c r="E68" s="81"/>
      <c r="F68" s="9" t="s">
        <v>125</v>
      </c>
    </row>
    <row r="69" spans="1:6" s="82" customFormat="1" ht="17.45" customHeight="1" x14ac:dyDescent="0.25">
      <c r="A69" s="21" t="s">
        <v>14</v>
      </c>
      <c r="B69" s="21" t="s">
        <v>100</v>
      </c>
      <c r="C69" s="24" t="s">
        <v>99</v>
      </c>
      <c r="D69" s="21" t="s">
        <v>15</v>
      </c>
      <c r="E69" s="50"/>
      <c r="F69" s="24" t="s">
        <v>69</v>
      </c>
    </row>
    <row r="70" spans="1:6" s="82" customFormat="1" ht="17.45" customHeight="1" x14ac:dyDescent="0.25">
      <c r="A70" s="10" t="s">
        <v>14</v>
      </c>
      <c r="B70" s="10" t="s">
        <v>79</v>
      </c>
      <c r="C70" s="9" t="s">
        <v>101</v>
      </c>
      <c r="D70" s="10" t="s">
        <v>8</v>
      </c>
      <c r="E70" s="81">
        <v>600000</v>
      </c>
      <c r="F70" s="9" t="s">
        <v>69</v>
      </c>
    </row>
    <row r="71" spans="1:6" s="82" customFormat="1" ht="17.45" customHeight="1" x14ac:dyDescent="0.25">
      <c r="A71" s="21" t="s">
        <v>14</v>
      </c>
      <c r="B71" s="21" t="s">
        <v>79</v>
      </c>
      <c r="C71" s="24" t="s">
        <v>102</v>
      </c>
      <c r="D71" s="21" t="s">
        <v>8</v>
      </c>
      <c r="E71" s="50"/>
      <c r="F71" s="24" t="s">
        <v>69</v>
      </c>
    </row>
    <row r="72" spans="1:6" s="82" customFormat="1" ht="17.45" customHeight="1" x14ac:dyDescent="0.25">
      <c r="A72" s="10" t="s">
        <v>14</v>
      </c>
      <c r="B72" s="84" t="s">
        <v>9</v>
      </c>
      <c r="C72" s="9" t="s">
        <v>103</v>
      </c>
      <c r="D72" s="10" t="s">
        <v>8</v>
      </c>
      <c r="E72" s="85"/>
      <c r="F72" s="9" t="s">
        <v>69</v>
      </c>
    </row>
    <row r="73" spans="1:6" s="82" customFormat="1" ht="17.45" customHeight="1" x14ac:dyDescent="0.25">
      <c r="A73" s="21" t="s">
        <v>14</v>
      </c>
      <c r="B73" s="21" t="s">
        <v>63</v>
      </c>
      <c r="C73" s="24" t="s">
        <v>104</v>
      </c>
      <c r="D73" s="21" t="s">
        <v>8</v>
      </c>
      <c r="E73" s="50"/>
      <c r="F73" s="24" t="s">
        <v>69</v>
      </c>
    </row>
    <row r="74" spans="1:6" s="82" customFormat="1" ht="17.45" customHeight="1" x14ac:dyDescent="0.25">
      <c r="A74" s="10" t="s">
        <v>14</v>
      </c>
      <c r="B74" s="84" t="s">
        <v>9</v>
      </c>
      <c r="C74" s="9" t="s">
        <v>105</v>
      </c>
      <c r="D74" s="10" t="s">
        <v>8</v>
      </c>
      <c r="E74" s="85">
        <v>12000000</v>
      </c>
      <c r="F74" s="9" t="s">
        <v>88</v>
      </c>
    </row>
    <row r="75" spans="1:6" s="82" customFormat="1" ht="17.45" customHeight="1" x14ac:dyDescent="0.25">
      <c r="A75" s="21" t="s">
        <v>14</v>
      </c>
      <c r="B75" s="21" t="s">
        <v>9</v>
      </c>
      <c r="C75" s="24" t="s">
        <v>106</v>
      </c>
      <c r="D75" s="21" t="s">
        <v>22</v>
      </c>
      <c r="E75" s="50"/>
      <c r="F75" s="24" t="s">
        <v>120</v>
      </c>
    </row>
    <row r="76" spans="1:6" s="82" customFormat="1" ht="17.45" customHeight="1" x14ac:dyDescent="0.25">
      <c r="A76" s="10" t="s">
        <v>14</v>
      </c>
      <c r="B76" s="84" t="s">
        <v>9</v>
      </c>
      <c r="C76" s="9" t="s">
        <v>107</v>
      </c>
      <c r="D76" s="10" t="s">
        <v>22</v>
      </c>
      <c r="E76" s="85">
        <v>12500000</v>
      </c>
      <c r="F76" s="9" t="s">
        <v>88</v>
      </c>
    </row>
    <row r="77" spans="1:6" s="82" customFormat="1" ht="17.45" customHeight="1" x14ac:dyDescent="0.25">
      <c r="A77" s="21" t="s">
        <v>14</v>
      </c>
      <c r="B77" s="21" t="s">
        <v>110</v>
      </c>
      <c r="C77" s="24" t="s">
        <v>109</v>
      </c>
      <c r="D77" s="21" t="s">
        <v>8</v>
      </c>
      <c r="E77" s="50"/>
      <c r="F77" s="24" t="s">
        <v>69</v>
      </c>
    </row>
    <row r="78" spans="1:6" s="82" customFormat="1" ht="17.45" customHeight="1" x14ac:dyDescent="0.25">
      <c r="A78" s="10" t="s">
        <v>14</v>
      </c>
      <c r="B78" s="10" t="s">
        <v>13</v>
      </c>
      <c r="C78" s="9" t="s">
        <v>111</v>
      </c>
      <c r="D78" s="10" t="s">
        <v>22</v>
      </c>
      <c r="E78" s="81">
        <v>2500000</v>
      </c>
      <c r="F78" s="9" t="s">
        <v>88</v>
      </c>
    </row>
    <row r="79" spans="1:6" s="82" customFormat="1" ht="17.45" customHeight="1" x14ac:dyDescent="0.25">
      <c r="A79" s="21" t="s">
        <v>14</v>
      </c>
      <c r="B79" s="21" t="s">
        <v>10</v>
      </c>
      <c r="C79" s="24" t="s">
        <v>112</v>
      </c>
      <c r="D79" s="21" t="s">
        <v>22</v>
      </c>
      <c r="E79" s="50">
        <v>180000</v>
      </c>
      <c r="F79" s="24" t="s">
        <v>123</v>
      </c>
    </row>
    <row r="80" spans="1:6" s="82" customFormat="1" ht="17.45" customHeight="1" x14ac:dyDescent="0.25">
      <c r="A80" s="10" t="s">
        <v>14</v>
      </c>
      <c r="B80" s="10" t="s">
        <v>100</v>
      </c>
      <c r="C80" s="9" t="s">
        <v>113</v>
      </c>
      <c r="D80" s="10" t="s">
        <v>22</v>
      </c>
      <c r="E80" s="81">
        <v>600000</v>
      </c>
      <c r="F80" s="9" t="s">
        <v>69</v>
      </c>
    </row>
    <row r="81" spans="1:6" s="82" customFormat="1" ht="17.45" customHeight="1" x14ac:dyDescent="0.25">
      <c r="A81" s="21" t="s">
        <v>14</v>
      </c>
      <c r="B81" s="21" t="s">
        <v>114</v>
      </c>
      <c r="C81" s="24" t="s">
        <v>122</v>
      </c>
      <c r="D81" s="21" t="s">
        <v>15</v>
      </c>
      <c r="E81" s="50">
        <v>35000000</v>
      </c>
      <c r="F81" s="24" t="s">
        <v>120</v>
      </c>
    </row>
    <row r="82" spans="1:6" s="82" customFormat="1" ht="17.45" customHeight="1" x14ac:dyDescent="0.25">
      <c r="A82" s="10" t="s">
        <v>14</v>
      </c>
      <c r="B82" s="84" t="s">
        <v>26</v>
      </c>
      <c r="C82" s="9" t="s">
        <v>115</v>
      </c>
      <c r="D82" s="10" t="s">
        <v>22</v>
      </c>
      <c r="E82" s="85">
        <v>800000</v>
      </c>
      <c r="F82" s="82" t="s">
        <v>125</v>
      </c>
    </row>
    <row r="83" spans="1:6" s="82" customFormat="1" ht="17.45" customHeight="1" x14ac:dyDescent="0.25">
      <c r="A83" s="21" t="s">
        <v>14</v>
      </c>
      <c r="B83" s="21" t="s">
        <v>20</v>
      </c>
      <c r="C83" s="24" t="s">
        <v>116</v>
      </c>
      <c r="D83" s="21" t="s">
        <v>22</v>
      </c>
      <c r="E83" s="50">
        <v>500000</v>
      </c>
      <c r="F83" s="24" t="s">
        <v>125</v>
      </c>
    </row>
    <row r="84" spans="1:6" s="82" customFormat="1" ht="17.45" customHeight="1" x14ac:dyDescent="0.25">
      <c r="A84" s="10" t="s">
        <v>14</v>
      </c>
      <c r="B84" s="84" t="s">
        <v>98</v>
      </c>
      <c r="C84" s="9" t="s">
        <v>117</v>
      </c>
      <c r="D84" s="10" t="s">
        <v>22</v>
      </c>
      <c r="E84" s="85">
        <v>400000</v>
      </c>
      <c r="F84" s="24" t="s">
        <v>125</v>
      </c>
    </row>
    <row r="85" spans="1:6" s="82" customFormat="1" ht="17.45" customHeight="1" x14ac:dyDescent="0.25">
      <c r="A85" s="21" t="s">
        <v>14</v>
      </c>
      <c r="B85" s="21" t="s">
        <v>6</v>
      </c>
      <c r="C85" s="24" t="s">
        <v>118</v>
      </c>
      <c r="D85" s="21" t="s">
        <v>22</v>
      </c>
      <c r="E85" s="50">
        <v>1000000</v>
      </c>
      <c r="F85" s="24" t="s">
        <v>69</v>
      </c>
    </row>
    <row r="86" spans="1:6" s="82" customFormat="1" ht="17.45" customHeight="1" x14ac:dyDescent="0.25">
      <c r="A86" s="10" t="s">
        <v>14</v>
      </c>
      <c r="B86" s="84" t="s">
        <v>9</v>
      </c>
      <c r="C86" s="9" t="s">
        <v>119</v>
      </c>
      <c r="D86" s="10" t="s">
        <v>15</v>
      </c>
      <c r="E86" s="85">
        <v>75000</v>
      </c>
      <c r="F86" s="24" t="s">
        <v>120</v>
      </c>
    </row>
    <row r="87" spans="1:6" s="82" customFormat="1" ht="15.75" x14ac:dyDescent="0.25">
      <c r="A87" s="86" t="s">
        <v>310</v>
      </c>
      <c r="B87" s="87" t="s">
        <v>280</v>
      </c>
      <c r="C87" s="86" t="s">
        <v>339</v>
      </c>
      <c r="D87" s="87" t="s">
        <v>8</v>
      </c>
      <c r="E87" s="88">
        <v>656551</v>
      </c>
      <c r="F87" s="86" t="s">
        <v>338</v>
      </c>
    </row>
    <row r="88" spans="1:6" s="82" customFormat="1" ht="15.75" x14ac:dyDescent="0.25">
      <c r="A88" s="86" t="s">
        <v>310</v>
      </c>
      <c r="B88" s="87" t="s">
        <v>280</v>
      </c>
      <c r="C88" s="86" t="s">
        <v>340</v>
      </c>
      <c r="D88" s="87"/>
      <c r="E88" s="88">
        <v>559757.05000000005</v>
      </c>
      <c r="F88" s="86" t="s">
        <v>338</v>
      </c>
    </row>
    <row r="89" spans="1:6" s="82" customFormat="1" ht="15.75" x14ac:dyDescent="0.25">
      <c r="A89" s="89" t="s">
        <v>310</v>
      </c>
      <c r="B89" s="90" t="s">
        <v>280</v>
      </c>
      <c r="C89" s="89" t="s">
        <v>342</v>
      </c>
      <c r="D89" s="90"/>
      <c r="E89" s="91">
        <v>604201</v>
      </c>
      <c r="F89" s="89" t="s">
        <v>341</v>
      </c>
    </row>
    <row r="90" spans="1:6" s="76" customFormat="1" ht="48.6" customHeight="1" x14ac:dyDescent="0.25">
      <c r="A90" s="73"/>
      <c r="B90" s="73"/>
      <c r="C90" s="77" t="s">
        <v>399</v>
      </c>
      <c r="D90" s="73"/>
      <c r="E90" s="74"/>
      <c r="F90" s="73"/>
    </row>
    <row r="91" spans="1:6" s="82" customFormat="1" ht="15.75" x14ac:dyDescent="0.25">
      <c r="A91" s="10" t="s">
        <v>127</v>
      </c>
      <c r="B91" s="10" t="s">
        <v>128</v>
      </c>
      <c r="C91" s="9" t="s">
        <v>129</v>
      </c>
      <c r="D91" s="10" t="s">
        <v>15</v>
      </c>
      <c r="E91" s="11" t="s">
        <v>130</v>
      </c>
      <c r="F91" s="9" t="s">
        <v>126</v>
      </c>
    </row>
    <row r="92" spans="1:6" s="82" customFormat="1" ht="31.5" x14ac:dyDescent="0.25">
      <c r="A92" s="14" t="s">
        <v>131</v>
      </c>
      <c r="B92" s="10" t="s">
        <v>128</v>
      </c>
      <c r="C92" s="13" t="s">
        <v>132</v>
      </c>
      <c r="D92" s="14" t="s">
        <v>8</v>
      </c>
      <c r="E92" s="15">
        <v>20000000</v>
      </c>
      <c r="F92" s="13" t="s">
        <v>126</v>
      </c>
    </row>
    <row r="93" spans="1:6" s="82" customFormat="1" ht="15.75" x14ac:dyDescent="0.25">
      <c r="A93" s="17" t="s">
        <v>133</v>
      </c>
      <c r="B93" s="17" t="s">
        <v>134</v>
      </c>
      <c r="C93" s="16" t="s">
        <v>135</v>
      </c>
      <c r="D93" s="17" t="s">
        <v>15</v>
      </c>
      <c r="E93" s="18">
        <v>150000</v>
      </c>
      <c r="F93" s="16" t="s">
        <v>126</v>
      </c>
    </row>
    <row r="94" spans="1:6" s="82" customFormat="1" ht="31.5" x14ac:dyDescent="0.25">
      <c r="A94" s="14" t="s">
        <v>131</v>
      </c>
      <c r="B94" s="14" t="s">
        <v>136</v>
      </c>
      <c r="C94" s="13" t="s">
        <v>137</v>
      </c>
      <c r="D94" s="14" t="s">
        <v>15</v>
      </c>
      <c r="E94" s="15">
        <v>4000000</v>
      </c>
      <c r="F94" s="13" t="s">
        <v>126</v>
      </c>
    </row>
    <row r="95" spans="1:6" s="82" customFormat="1" ht="31.5" x14ac:dyDescent="0.25">
      <c r="A95" s="17" t="s">
        <v>131</v>
      </c>
      <c r="B95" s="17" t="s">
        <v>138</v>
      </c>
      <c r="C95" s="16" t="s">
        <v>139</v>
      </c>
      <c r="D95" s="17" t="s">
        <v>22</v>
      </c>
      <c r="E95" s="18">
        <v>600000</v>
      </c>
      <c r="F95" s="16" t="s">
        <v>126</v>
      </c>
    </row>
    <row r="96" spans="1:6" s="82" customFormat="1" ht="31.5" x14ac:dyDescent="0.25">
      <c r="A96" s="14" t="s">
        <v>131</v>
      </c>
      <c r="B96" s="14" t="s">
        <v>134</v>
      </c>
      <c r="C96" s="13" t="s">
        <v>140</v>
      </c>
      <c r="D96" s="14" t="s">
        <v>8</v>
      </c>
      <c r="E96" s="15">
        <v>23000000</v>
      </c>
      <c r="F96" s="13" t="s">
        <v>126</v>
      </c>
    </row>
    <row r="97" spans="1:6" s="82" customFormat="1" ht="31.5" x14ac:dyDescent="0.25">
      <c r="A97" s="17" t="s">
        <v>131</v>
      </c>
      <c r="B97" s="17" t="s">
        <v>134</v>
      </c>
      <c r="C97" s="16" t="s">
        <v>141</v>
      </c>
      <c r="D97" s="17" t="s">
        <v>8</v>
      </c>
      <c r="E97" s="18">
        <v>24500000</v>
      </c>
      <c r="F97" s="16" t="s">
        <v>126</v>
      </c>
    </row>
    <row r="98" spans="1:6" s="82" customFormat="1" ht="15.75" x14ac:dyDescent="0.25">
      <c r="A98" s="10" t="s">
        <v>127</v>
      </c>
      <c r="B98" s="10" t="s">
        <v>138</v>
      </c>
      <c r="C98" s="9" t="s">
        <v>143</v>
      </c>
      <c r="D98" s="10" t="s">
        <v>8</v>
      </c>
      <c r="E98" s="92">
        <v>89480</v>
      </c>
      <c r="F98" s="9" t="s">
        <v>142</v>
      </c>
    </row>
    <row r="99" spans="1:6" s="82" customFormat="1" ht="15.75" x14ac:dyDescent="0.25">
      <c r="A99" s="21" t="s">
        <v>127</v>
      </c>
      <c r="B99" s="10" t="s">
        <v>138</v>
      </c>
      <c r="C99" s="24" t="s">
        <v>144</v>
      </c>
      <c r="D99" s="21" t="s">
        <v>8</v>
      </c>
      <c r="E99" s="93">
        <v>86000</v>
      </c>
      <c r="F99" s="24" t="s">
        <v>142</v>
      </c>
    </row>
    <row r="100" spans="1:6" s="82" customFormat="1" ht="15.75" x14ac:dyDescent="0.25">
      <c r="A100" s="10" t="s">
        <v>127</v>
      </c>
      <c r="B100" s="10" t="s">
        <v>138</v>
      </c>
      <c r="C100" s="9" t="s">
        <v>145</v>
      </c>
      <c r="D100" s="10" t="s">
        <v>146</v>
      </c>
      <c r="E100" s="92">
        <v>648000</v>
      </c>
      <c r="F100" s="9" t="s">
        <v>142</v>
      </c>
    </row>
    <row r="101" spans="1:6" s="82" customFormat="1" ht="15.75" x14ac:dyDescent="0.25">
      <c r="A101" s="21" t="s">
        <v>127</v>
      </c>
      <c r="B101" s="21" t="s">
        <v>134</v>
      </c>
      <c r="C101" s="24" t="s">
        <v>147</v>
      </c>
      <c r="D101" s="94" t="s">
        <v>22</v>
      </c>
      <c r="E101" s="93">
        <v>12000</v>
      </c>
      <c r="F101" s="24" t="s">
        <v>142</v>
      </c>
    </row>
    <row r="102" spans="1:6" s="82" customFormat="1" ht="15.75" x14ac:dyDescent="0.25">
      <c r="A102" s="10" t="s">
        <v>127</v>
      </c>
      <c r="B102" s="10" t="s">
        <v>148</v>
      </c>
      <c r="C102" s="9" t="s">
        <v>149</v>
      </c>
      <c r="D102" s="10" t="s">
        <v>146</v>
      </c>
      <c r="E102" s="23">
        <v>50000</v>
      </c>
      <c r="F102" s="9" t="s">
        <v>142</v>
      </c>
    </row>
    <row r="103" spans="1:6" s="82" customFormat="1" ht="15.75" x14ac:dyDescent="0.25">
      <c r="A103" s="21" t="s">
        <v>127</v>
      </c>
      <c r="B103" s="14" t="s">
        <v>138</v>
      </c>
      <c r="C103" s="13" t="s">
        <v>150</v>
      </c>
      <c r="D103" s="14" t="s">
        <v>8</v>
      </c>
      <c r="E103" s="25">
        <v>54500</v>
      </c>
      <c r="F103" s="24" t="s">
        <v>142</v>
      </c>
    </row>
    <row r="104" spans="1:6" s="82" customFormat="1" ht="15.75" x14ac:dyDescent="0.25">
      <c r="A104" s="10" t="s">
        <v>127</v>
      </c>
      <c r="B104" s="14" t="s">
        <v>138</v>
      </c>
      <c r="C104" s="9" t="s">
        <v>151</v>
      </c>
      <c r="D104" s="10" t="s">
        <v>8</v>
      </c>
      <c r="E104" s="23">
        <v>138030</v>
      </c>
      <c r="F104" s="9" t="s">
        <v>142</v>
      </c>
    </row>
    <row r="105" spans="1:6" s="82" customFormat="1" ht="47.25" x14ac:dyDescent="0.25">
      <c r="A105" s="21" t="s">
        <v>127</v>
      </c>
      <c r="B105" s="14" t="s">
        <v>134</v>
      </c>
      <c r="C105" s="13" t="s">
        <v>153</v>
      </c>
      <c r="D105" s="14" t="s">
        <v>154</v>
      </c>
      <c r="E105" s="14" t="s">
        <v>155</v>
      </c>
      <c r="F105" s="26" t="s">
        <v>152</v>
      </c>
    </row>
    <row r="106" spans="1:6" s="82" customFormat="1" ht="47.25" x14ac:dyDescent="0.25">
      <c r="A106" s="10" t="s">
        <v>127</v>
      </c>
      <c r="B106" s="17" t="s">
        <v>134</v>
      </c>
      <c r="C106" s="16" t="s">
        <v>156</v>
      </c>
      <c r="D106" s="17" t="s">
        <v>154</v>
      </c>
      <c r="E106" s="19" t="s">
        <v>155</v>
      </c>
      <c r="F106" s="27" t="s">
        <v>152</v>
      </c>
    </row>
    <row r="107" spans="1:6" s="82" customFormat="1" ht="15.75" x14ac:dyDescent="0.25">
      <c r="A107" s="21" t="s">
        <v>127</v>
      </c>
      <c r="B107" s="21" t="s">
        <v>148</v>
      </c>
      <c r="C107" s="24" t="s">
        <v>157</v>
      </c>
      <c r="D107" s="21" t="s">
        <v>158</v>
      </c>
      <c r="E107" s="28">
        <v>2290699</v>
      </c>
      <c r="F107" s="26" t="s">
        <v>152</v>
      </c>
    </row>
    <row r="108" spans="1:6" s="82" customFormat="1" ht="47.25" x14ac:dyDescent="0.25">
      <c r="A108" s="17" t="s">
        <v>127</v>
      </c>
      <c r="B108" s="17" t="s">
        <v>128</v>
      </c>
      <c r="C108" s="16" t="s">
        <v>159</v>
      </c>
      <c r="D108" s="17" t="s">
        <v>160</v>
      </c>
      <c r="E108" s="17" t="s">
        <v>155</v>
      </c>
      <c r="F108" s="27" t="s">
        <v>152</v>
      </c>
    </row>
    <row r="109" spans="1:6" s="82" customFormat="1" ht="31.5" x14ac:dyDescent="0.25">
      <c r="A109" s="14" t="s">
        <v>162</v>
      </c>
      <c r="B109" s="14" t="s">
        <v>163</v>
      </c>
      <c r="C109" s="13" t="s">
        <v>164</v>
      </c>
      <c r="D109" s="31" t="s">
        <v>8</v>
      </c>
      <c r="E109" s="25">
        <v>172539</v>
      </c>
      <c r="F109" s="13" t="s">
        <v>161</v>
      </c>
    </row>
    <row r="110" spans="1:6" s="82" customFormat="1" ht="31.5" x14ac:dyDescent="0.25">
      <c r="A110" s="10" t="s">
        <v>162</v>
      </c>
      <c r="B110" s="10" t="s">
        <v>165</v>
      </c>
      <c r="C110" s="9" t="s">
        <v>166</v>
      </c>
      <c r="D110" s="30" t="s">
        <v>8</v>
      </c>
      <c r="E110" s="92">
        <v>52000</v>
      </c>
      <c r="F110" s="9" t="s">
        <v>161</v>
      </c>
    </row>
    <row r="111" spans="1:6" s="82" customFormat="1" ht="31.5" x14ac:dyDescent="0.25">
      <c r="A111" s="14" t="s">
        <v>162</v>
      </c>
      <c r="B111" s="14" t="s">
        <v>165</v>
      </c>
      <c r="C111" s="13" t="s">
        <v>167</v>
      </c>
      <c r="D111" s="31" t="s">
        <v>8</v>
      </c>
      <c r="E111" s="25">
        <v>48000</v>
      </c>
      <c r="F111" s="13" t="s">
        <v>161</v>
      </c>
    </row>
    <row r="112" spans="1:6" s="82" customFormat="1" ht="31.5" x14ac:dyDescent="0.25">
      <c r="A112" s="10" t="s">
        <v>162</v>
      </c>
      <c r="B112" s="10" t="s">
        <v>43</v>
      </c>
      <c r="C112" s="9" t="s">
        <v>168</v>
      </c>
      <c r="D112" s="30" t="s">
        <v>15</v>
      </c>
      <c r="E112" s="92">
        <v>60000</v>
      </c>
      <c r="F112" s="9" t="s">
        <v>161</v>
      </c>
    </row>
    <row r="113" spans="1:6" s="82" customFormat="1" ht="31.5" x14ac:dyDescent="0.25">
      <c r="A113" s="14" t="s">
        <v>162</v>
      </c>
      <c r="B113" s="14" t="s">
        <v>169</v>
      </c>
      <c r="C113" s="13" t="s">
        <v>170</v>
      </c>
      <c r="D113" s="31" t="s">
        <v>22</v>
      </c>
      <c r="E113" s="25">
        <v>40000</v>
      </c>
      <c r="F113" s="13" t="s">
        <v>161</v>
      </c>
    </row>
    <row r="114" spans="1:6" s="82" customFormat="1" ht="31.5" x14ac:dyDescent="0.25">
      <c r="A114" s="10" t="s">
        <v>162</v>
      </c>
      <c r="B114" s="10" t="s">
        <v>163</v>
      </c>
      <c r="C114" s="9" t="s">
        <v>171</v>
      </c>
      <c r="D114" s="30" t="s">
        <v>146</v>
      </c>
      <c r="E114" s="92">
        <v>1075000</v>
      </c>
      <c r="F114" s="9" t="s">
        <v>161</v>
      </c>
    </row>
    <row r="115" spans="1:6" s="82" customFormat="1" ht="31.5" x14ac:dyDescent="0.25">
      <c r="A115" s="14" t="s">
        <v>162</v>
      </c>
      <c r="B115" s="14" t="s">
        <v>172</v>
      </c>
      <c r="C115" s="13" t="s">
        <v>173</v>
      </c>
      <c r="D115" s="31" t="s">
        <v>146</v>
      </c>
      <c r="E115" s="25">
        <v>213540</v>
      </c>
      <c r="F115" s="13" t="s">
        <v>161</v>
      </c>
    </row>
    <row r="116" spans="1:6" s="82" customFormat="1" ht="31.5" x14ac:dyDescent="0.25">
      <c r="A116" s="14" t="s">
        <v>162</v>
      </c>
      <c r="B116" s="14" t="s">
        <v>43</v>
      </c>
      <c r="C116" s="13" t="s">
        <v>174</v>
      </c>
      <c r="D116" s="31" t="s">
        <v>8</v>
      </c>
      <c r="E116" s="25">
        <v>2600000</v>
      </c>
      <c r="F116" s="13" t="s">
        <v>161</v>
      </c>
    </row>
    <row r="117" spans="1:6" s="82" customFormat="1" ht="31.5" x14ac:dyDescent="0.25">
      <c r="A117" s="10" t="s">
        <v>162</v>
      </c>
      <c r="B117" s="10" t="s">
        <v>134</v>
      </c>
      <c r="C117" s="9" t="s">
        <v>175</v>
      </c>
      <c r="D117" s="30" t="s">
        <v>146</v>
      </c>
      <c r="E117" s="92">
        <v>55000</v>
      </c>
      <c r="F117" s="9" t="s">
        <v>161</v>
      </c>
    </row>
    <row r="118" spans="1:6" s="95" customFormat="1" ht="31.5" x14ac:dyDescent="0.25">
      <c r="A118" s="14" t="s">
        <v>177</v>
      </c>
      <c r="B118" s="14" t="s">
        <v>178</v>
      </c>
      <c r="C118" s="14" t="s">
        <v>179</v>
      </c>
      <c r="D118" s="14" t="s">
        <v>180</v>
      </c>
      <c r="E118" s="14" t="s">
        <v>181</v>
      </c>
      <c r="F118" s="13" t="s">
        <v>176</v>
      </c>
    </row>
    <row r="119" spans="1:6" s="95" customFormat="1" ht="15.75" x14ac:dyDescent="0.25">
      <c r="A119" s="10" t="s">
        <v>182</v>
      </c>
      <c r="B119" s="10" t="s">
        <v>136</v>
      </c>
      <c r="C119" s="10" t="s">
        <v>183</v>
      </c>
      <c r="D119" s="10" t="s">
        <v>184</v>
      </c>
      <c r="E119" s="12" t="s">
        <v>185</v>
      </c>
      <c r="F119" s="9" t="s">
        <v>176</v>
      </c>
    </row>
    <row r="120" spans="1:6" s="95" customFormat="1" ht="15.75" x14ac:dyDescent="0.25">
      <c r="A120" s="14" t="s">
        <v>177</v>
      </c>
      <c r="B120" s="21" t="s">
        <v>178</v>
      </c>
      <c r="C120" s="14" t="s">
        <v>186</v>
      </c>
      <c r="D120" s="21" t="s">
        <v>44</v>
      </c>
      <c r="E120" s="21" t="s">
        <v>44</v>
      </c>
      <c r="F120" s="24" t="s">
        <v>44</v>
      </c>
    </row>
    <row r="121" spans="1:6" s="95" customFormat="1" ht="15.75" x14ac:dyDescent="0.25">
      <c r="A121" s="10" t="s">
        <v>177</v>
      </c>
      <c r="B121" s="10" t="s">
        <v>178</v>
      </c>
      <c r="C121" s="9" t="s">
        <v>187</v>
      </c>
      <c r="D121" s="17" t="s">
        <v>44</v>
      </c>
      <c r="E121" s="10" t="s">
        <v>44</v>
      </c>
      <c r="F121" s="9" t="s">
        <v>44</v>
      </c>
    </row>
    <row r="122" spans="1:6" s="95" customFormat="1" ht="15.75" x14ac:dyDescent="0.25">
      <c r="A122" s="21" t="s">
        <v>177</v>
      </c>
      <c r="B122" s="21" t="s">
        <v>178</v>
      </c>
      <c r="C122" s="24" t="s">
        <v>188</v>
      </c>
      <c r="D122" s="21" t="s">
        <v>189</v>
      </c>
      <c r="E122" s="28">
        <v>1000000</v>
      </c>
      <c r="F122" s="24" t="s">
        <v>44</v>
      </c>
    </row>
    <row r="123" spans="1:6" s="95" customFormat="1" ht="15.75" x14ac:dyDescent="0.25">
      <c r="A123" s="10" t="s">
        <v>190</v>
      </c>
      <c r="B123" s="9" t="s">
        <v>191</v>
      </c>
      <c r="C123" s="10" t="s">
        <v>192</v>
      </c>
      <c r="D123" s="10" t="s">
        <v>158</v>
      </c>
      <c r="E123" s="33">
        <v>299999</v>
      </c>
      <c r="F123" s="9" t="s">
        <v>44</v>
      </c>
    </row>
    <row r="124" spans="1:6" s="95" customFormat="1" ht="15.75" x14ac:dyDescent="0.25">
      <c r="A124" s="21" t="s">
        <v>190</v>
      </c>
      <c r="B124" s="24" t="s">
        <v>191</v>
      </c>
      <c r="C124" s="21" t="s">
        <v>193</v>
      </c>
      <c r="D124" s="21" t="s">
        <v>158</v>
      </c>
      <c r="E124" s="28">
        <v>199999</v>
      </c>
      <c r="F124" s="24" t="s">
        <v>44</v>
      </c>
    </row>
    <row r="125" spans="1:6" s="95" customFormat="1" ht="15.75" x14ac:dyDescent="0.25">
      <c r="A125" s="10" t="s">
        <v>190</v>
      </c>
      <c r="B125" s="9" t="s">
        <v>191</v>
      </c>
      <c r="C125" s="10" t="s">
        <v>194</v>
      </c>
      <c r="D125" s="10" t="s">
        <v>195</v>
      </c>
      <c r="E125" s="33">
        <v>99999</v>
      </c>
      <c r="F125" s="9" t="s">
        <v>44</v>
      </c>
    </row>
    <row r="126" spans="1:6" s="95" customFormat="1" ht="15.75" x14ac:dyDescent="0.25">
      <c r="A126" s="21" t="s">
        <v>177</v>
      </c>
      <c r="B126" s="21" t="s">
        <v>148</v>
      </c>
      <c r="C126" s="24" t="s">
        <v>197</v>
      </c>
      <c r="D126" s="14" t="s">
        <v>195</v>
      </c>
      <c r="E126" s="28">
        <v>1500000</v>
      </c>
      <c r="F126" s="24" t="s">
        <v>196</v>
      </c>
    </row>
    <row r="127" spans="1:6" s="95" customFormat="1" ht="15.75" x14ac:dyDescent="0.25">
      <c r="A127" s="10" t="s">
        <v>199</v>
      </c>
      <c r="B127" s="10" t="s">
        <v>148</v>
      </c>
      <c r="C127" s="9" t="s">
        <v>200</v>
      </c>
      <c r="D127" s="10" t="s">
        <v>195</v>
      </c>
      <c r="E127" s="12">
        <v>571610</v>
      </c>
      <c r="F127" s="9" t="s">
        <v>198</v>
      </c>
    </row>
    <row r="128" spans="1:6" s="95" customFormat="1" ht="15.75" x14ac:dyDescent="0.25">
      <c r="A128" s="21" t="s">
        <v>177</v>
      </c>
      <c r="B128" s="21" t="s">
        <v>148</v>
      </c>
      <c r="C128" s="24" t="s">
        <v>201</v>
      </c>
      <c r="D128" s="21" t="s">
        <v>195</v>
      </c>
      <c r="E128" s="28">
        <v>495000</v>
      </c>
      <c r="F128" s="24" t="s">
        <v>196</v>
      </c>
    </row>
    <row r="129" spans="1:6" s="95" customFormat="1" ht="15.75" x14ac:dyDescent="0.25">
      <c r="A129" s="10" t="s">
        <v>177</v>
      </c>
      <c r="B129" s="10" t="s">
        <v>148</v>
      </c>
      <c r="C129" s="9" t="s">
        <v>202</v>
      </c>
      <c r="D129" s="10" t="s">
        <v>195</v>
      </c>
      <c r="E129" s="12">
        <v>2000000</v>
      </c>
      <c r="F129" s="9" t="s">
        <v>196</v>
      </c>
    </row>
    <row r="130" spans="1:6" s="95" customFormat="1" ht="15.75" x14ac:dyDescent="0.25">
      <c r="A130" s="21" t="s">
        <v>203</v>
      </c>
      <c r="B130" s="21" t="s">
        <v>148</v>
      </c>
      <c r="C130" s="24" t="s">
        <v>204</v>
      </c>
      <c r="D130" s="21" t="s">
        <v>195</v>
      </c>
      <c r="E130" s="28">
        <v>875000</v>
      </c>
      <c r="F130" s="24" t="s">
        <v>198</v>
      </c>
    </row>
    <row r="131" spans="1:6" s="95" customFormat="1" ht="15.75" x14ac:dyDescent="0.25">
      <c r="A131" s="34" t="s">
        <v>203</v>
      </c>
      <c r="B131" s="10" t="s">
        <v>148</v>
      </c>
      <c r="C131" s="9" t="s">
        <v>205</v>
      </c>
      <c r="D131" s="10" t="s">
        <v>195</v>
      </c>
      <c r="E131" s="19">
        <v>690495</v>
      </c>
      <c r="F131" s="9" t="s">
        <v>198</v>
      </c>
    </row>
    <row r="132" spans="1:6" s="95" customFormat="1" ht="15.75" x14ac:dyDescent="0.25">
      <c r="A132" s="21" t="s">
        <v>177</v>
      </c>
      <c r="B132" s="14" t="s">
        <v>148</v>
      </c>
      <c r="C132" s="13" t="s">
        <v>206</v>
      </c>
      <c r="D132" s="14" t="s">
        <v>158</v>
      </c>
      <c r="E132" s="35">
        <v>228756</v>
      </c>
      <c r="F132" s="13" t="s">
        <v>176</v>
      </c>
    </row>
    <row r="133" spans="1:6" s="95" customFormat="1" ht="15.75" x14ac:dyDescent="0.25">
      <c r="A133" s="10" t="s">
        <v>177</v>
      </c>
      <c r="B133" s="10" t="s">
        <v>148</v>
      </c>
      <c r="C133" s="9" t="s">
        <v>207</v>
      </c>
      <c r="D133" s="10" t="s">
        <v>158</v>
      </c>
      <c r="E133" s="12">
        <v>2922192</v>
      </c>
      <c r="F133" s="9" t="s">
        <v>196</v>
      </c>
    </row>
    <row r="134" spans="1:6" s="95" customFormat="1" ht="15.75" x14ac:dyDescent="0.25">
      <c r="A134" s="21" t="s">
        <v>177</v>
      </c>
      <c r="B134" s="21" t="s">
        <v>148</v>
      </c>
      <c r="C134" s="24" t="s">
        <v>208</v>
      </c>
      <c r="D134" s="21" t="s">
        <v>158</v>
      </c>
      <c r="E134" s="28">
        <v>2406120</v>
      </c>
      <c r="F134" s="24" t="s">
        <v>196</v>
      </c>
    </row>
    <row r="135" spans="1:6" s="95" customFormat="1" ht="15.75" x14ac:dyDescent="0.25">
      <c r="A135" s="10" t="s">
        <v>199</v>
      </c>
      <c r="B135" s="17" t="s">
        <v>148</v>
      </c>
      <c r="C135" s="16" t="s">
        <v>209</v>
      </c>
      <c r="D135" s="17" t="s">
        <v>158</v>
      </c>
      <c r="E135" s="19">
        <v>898795</v>
      </c>
      <c r="F135" s="27" t="s">
        <v>196</v>
      </c>
    </row>
    <row r="136" spans="1:6" s="95" customFormat="1" ht="15.75" x14ac:dyDescent="0.25">
      <c r="A136" s="10" t="s">
        <v>199</v>
      </c>
      <c r="B136" s="14" t="s">
        <v>148</v>
      </c>
      <c r="C136" s="13" t="s">
        <v>209</v>
      </c>
      <c r="D136" s="14" t="s">
        <v>195</v>
      </c>
      <c r="E136" s="35">
        <v>898795</v>
      </c>
      <c r="F136" s="26" t="s">
        <v>210</v>
      </c>
    </row>
    <row r="137" spans="1:6" s="96" customFormat="1" ht="15.75" x14ac:dyDescent="0.25">
      <c r="A137" s="10" t="s">
        <v>199</v>
      </c>
      <c r="B137" s="37" t="s">
        <v>148</v>
      </c>
      <c r="C137" s="36" t="s">
        <v>212</v>
      </c>
      <c r="D137" s="37" t="s">
        <v>158</v>
      </c>
      <c r="E137" s="38">
        <v>150000</v>
      </c>
      <c r="F137" s="36" t="s">
        <v>211</v>
      </c>
    </row>
    <row r="138" spans="1:6" s="95" customFormat="1" ht="15.75" x14ac:dyDescent="0.25">
      <c r="A138" s="21" t="s">
        <v>214</v>
      </c>
      <c r="B138" s="21" t="s">
        <v>148</v>
      </c>
      <c r="C138" s="24" t="s">
        <v>215</v>
      </c>
      <c r="D138" s="21" t="s">
        <v>158</v>
      </c>
      <c r="E138" s="28">
        <v>504886</v>
      </c>
      <c r="F138" s="24" t="s">
        <v>213</v>
      </c>
    </row>
    <row r="139" spans="1:6" s="95" customFormat="1" ht="15.75" x14ac:dyDescent="0.25">
      <c r="A139" s="10" t="s">
        <v>199</v>
      </c>
      <c r="B139" s="10" t="s">
        <v>148</v>
      </c>
      <c r="C139" s="9" t="s">
        <v>216</v>
      </c>
      <c r="D139" s="10" t="s">
        <v>158</v>
      </c>
      <c r="E139" s="12">
        <v>61250</v>
      </c>
      <c r="F139" s="9" t="s">
        <v>210</v>
      </c>
    </row>
    <row r="140" spans="1:6" s="95" customFormat="1" ht="15.75" x14ac:dyDescent="0.25">
      <c r="A140" s="21" t="s">
        <v>177</v>
      </c>
      <c r="B140" s="21" t="s">
        <v>148</v>
      </c>
      <c r="C140" s="24" t="s">
        <v>217</v>
      </c>
      <c r="D140" s="21" t="s">
        <v>158</v>
      </c>
      <c r="E140" s="28">
        <v>250000</v>
      </c>
      <c r="F140" s="24" t="s">
        <v>198</v>
      </c>
    </row>
    <row r="141" spans="1:6" s="95" customFormat="1" ht="15.75" x14ac:dyDescent="0.25">
      <c r="A141" s="21" t="s">
        <v>177</v>
      </c>
      <c r="B141" s="21" t="s">
        <v>148</v>
      </c>
      <c r="C141" s="24" t="s">
        <v>218</v>
      </c>
      <c r="D141" s="21" t="s">
        <v>158</v>
      </c>
      <c r="E141" s="28">
        <v>180000</v>
      </c>
      <c r="F141" s="24" t="s">
        <v>198</v>
      </c>
    </row>
    <row r="142" spans="1:6" s="95" customFormat="1" ht="15.75" x14ac:dyDescent="0.25">
      <c r="A142" s="10" t="s">
        <v>199</v>
      </c>
      <c r="B142" s="10" t="s">
        <v>148</v>
      </c>
      <c r="C142" s="9" t="s">
        <v>219</v>
      </c>
      <c r="D142" s="10" t="s">
        <v>158</v>
      </c>
      <c r="E142" s="12">
        <v>87000</v>
      </c>
      <c r="F142" s="9" t="s">
        <v>198</v>
      </c>
    </row>
    <row r="143" spans="1:6" s="95" customFormat="1" ht="15.75" x14ac:dyDescent="0.25">
      <c r="A143" s="21" t="s">
        <v>199</v>
      </c>
      <c r="B143" s="21" t="s">
        <v>148</v>
      </c>
      <c r="C143" s="24" t="s">
        <v>220</v>
      </c>
      <c r="D143" s="21" t="s">
        <v>158</v>
      </c>
      <c r="E143" s="28">
        <v>150000</v>
      </c>
      <c r="F143" s="24" t="s">
        <v>198</v>
      </c>
    </row>
    <row r="144" spans="1:6" s="95" customFormat="1" ht="15.75" x14ac:dyDescent="0.25">
      <c r="A144" s="10" t="s">
        <v>199</v>
      </c>
      <c r="B144" s="10" t="s">
        <v>148</v>
      </c>
      <c r="C144" s="9" t="s">
        <v>221</v>
      </c>
      <c r="D144" s="10" t="s">
        <v>189</v>
      </c>
      <c r="E144" s="12">
        <v>33000</v>
      </c>
      <c r="F144" s="9" t="s">
        <v>210</v>
      </c>
    </row>
    <row r="145" spans="1:6" s="95" customFormat="1" ht="15.75" x14ac:dyDescent="0.25">
      <c r="A145" s="10" t="s">
        <v>222</v>
      </c>
      <c r="B145" s="10" t="s">
        <v>148</v>
      </c>
      <c r="C145" s="9" t="s">
        <v>223</v>
      </c>
      <c r="D145" s="10" t="s">
        <v>189</v>
      </c>
      <c r="E145" s="12">
        <v>17359</v>
      </c>
      <c r="F145" s="9" t="s">
        <v>176</v>
      </c>
    </row>
    <row r="146" spans="1:6" s="95" customFormat="1" ht="15.75" x14ac:dyDescent="0.25">
      <c r="A146" s="21" t="s">
        <v>177</v>
      </c>
      <c r="B146" s="21" t="s">
        <v>148</v>
      </c>
      <c r="C146" s="24" t="s">
        <v>224</v>
      </c>
      <c r="D146" s="21" t="s">
        <v>189</v>
      </c>
      <c r="E146" s="28">
        <v>181481</v>
      </c>
      <c r="F146" s="24" t="s">
        <v>210</v>
      </c>
    </row>
    <row r="147" spans="1:6" s="95" customFormat="1" ht="15.75" x14ac:dyDescent="0.25">
      <c r="A147" s="10" t="s">
        <v>203</v>
      </c>
      <c r="B147" s="10" t="s">
        <v>148</v>
      </c>
      <c r="C147" s="9" t="s">
        <v>225</v>
      </c>
      <c r="D147" s="10" t="s">
        <v>189</v>
      </c>
      <c r="E147" s="12">
        <v>50000</v>
      </c>
      <c r="F147" s="9" t="s">
        <v>210</v>
      </c>
    </row>
    <row r="148" spans="1:6" s="95" customFormat="1" ht="15.75" x14ac:dyDescent="0.25">
      <c r="A148" s="21" t="s">
        <v>133</v>
      </c>
      <c r="B148" s="21" t="s">
        <v>148</v>
      </c>
      <c r="C148" s="24" t="s">
        <v>226</v>
      </c>
      <c r="D148" s="21" t="s">
        <v>189</v>
      </c>
      <c r="E148" s="28">
        <v>192500</v>
      </c>
      <c r="F148" s="24" t="s">
        <v>142</v>
      </c>
    </row>
    <row r="149" spans="1:6" s="95" customFormat="1" ht="15.75" x14ac:dyDescent="0.25">
      <c r="A149" s="10" t="s">
        <v>177</v>
      </c>
      <c r="B149" s="10" t="s">
        <v>148</v>
      </c>
      <c r="C149" s="9" t="s">
        <v>227</v>
      </c>
      <c r="D149" s="10" t="s">
        <v>189</v>
      </c>
      <c r="E149" s="12">
        <v>8467200</v>
      </c>
      <c r="F149" s="9" t="s">
        <v>210</v>
      </c>
    </row>
    <row r="150" spans="1:6" s="95" customFormat="1" ht="15.75" x14ac:dyDescent="0.25">
      <c r="A150" s="21" t="s">
        <v>228</v>
      </c>
      <c r="B150" s="21" t="s">
        <v>148</v>
      </c>
      <c r="C150" s="24" t="s">
        <v>229</v>
      </c>
      <c r="D150" s="21" t="s">
        <v>184</v>
      </c>
      <c r="E150" s="28">
        <v>21000</v>
      </c>
      <c r="F150" s="24" t="s">
        <v>198</v>
      </c>
    </row>
    <row r="151" spans="1:6" s="95" customFormat="1" ht="31.5" x14ac:dyDescent="0.25">
      <c r="A151" s="10" t="s">
        <v>230</v>
      </c>
      <c r="B151" s="10" t="s">
        <v>148</v>
      </c>
      <c r="C151" s="9" t="s">
        <v>231</v>
      </c>
      <c r="D151" s="10" t="s">
        <v>184</v>
      </c>
      <c r="E151" s="12">
        <v>105824</v>
      </c>
      <c r="F151" s="9" t="s">
        <v>71</v>
      </c>
    </row>
    <row r="152" spans="1:6" s="95" customFormat="1" ht="15.75" x14ac:dyDescent="0.25">
      <c r="A152" s="21" t="s">
        <v>133</v>
      </c>
      <c r="B152" s="21" t="s">
        <v>148</v>
      </c>
      <c r="C152" s="24" t="s">
        <v>232</v>
      </c>
      <c r="D152" s="21" t="s">
        <v>184</v>
      </c>
      <c r="E152" s="28">
        <v>1598979</v>
      </c>
      <c r="F152" s="24" t="s">
        <v>142</v>
      </c>
    </row>
    <row r="153" spans="1:6" s="95" customFormat="1" ht="15.75" x14ac:dyDescent="0.25">
      <c r="A153" s="10" t="s">
        <v>234</v>
      </c>
      <c r="B153" s="10" t="s">
        <v>128</v>
      </c>
      <c r="C153" s="9" t="s">
        <v>235</v>
      </c>
      <c r="D153" s="10" t="s">
        <v>158</v>
      </c>
      <c r="E153" s="12" t="s">
        <v>236</v>
      </c>
      <c r="F153" s="9" t="s">
        <v>233</v>
      </c>
    </row>
    <row r="154" spans="1:6" s="95" customFormat="1" ht="15.75" x14ac:dyDescent="0.25">
      <c r="A154" s="21" t="s">
        <v>234</v>
      </c>
      <c r="B154" s="10" t="s">
        <v>128</v>
      </c>
      <c r="C154" s="24" t="s">
        <v>237</v>
      </c>
      <c r="D154" s="21" t="s">
        <v>158</v>
      </c>
      <c r="E154" s="28" t="s">
        <v>238</v>
      </c>
      <c r="F154" s="24" t="s">
        <v>211</v>
      </c>
    </row>
    <row r="155" spans="1:6" s="95" customFormat="1" ht="15.75" x14ac:dyDescent="0.25">
      <c r="A155" s="10" t="s">
        <v>199</v>
      </c>
      <c r="B155" s="10" t="s">
        <v>128</v>
      </c>
      <c r="C155" s="9" t="s">
        <v>239</v>
      </c>
      <c r="D155" s="10" t="s">
        <v>189</v>
      </c>
      <c r="E155" s="12" t="s">
        <v>240</v>
      </c>
      <c r="F155" s="9" t="s">
        <v>211</v>
      </c>
    </row>
    <row r="156" spans="1:6" s="95" customFormat="1" ht="15.75" x14ac:dyDescent="0.25">
      <c r="A156" s="21" t="s">
        <v>199</v>
      </c>
      <c r="B156" s="10" t="s">
        <v>128</v>
      </c>
      <c r="C156" s="24" t="s">
        <v>241</v>
      </c>
      <c r="D156" s="21" t="s">
        <v>158</v>
      </c>
      <c r="E156" s="28" t="s">
        <v>242</v>
      </c>
      <c r="F156" s="24" t="s">
        <v>211</v>
      </c>
    </row>
    <row r="157" spans="1:6" s="95" customFormat="1" ht="15.75" x14ac:dyDescent="0.25">
      <c r="A157" s="10" t="s">
        <v>244</v>
      </c>
      <c r="B157" s="10" t="s">
        <v>128</v>
      </c>
      <c r="C157" s="9" t="s">
        <v>245</v>
      </c>
      <c r="D157" s="21" t="s">
        <v>158</v>
      </c>
      <c r="E157" s="12" t="s">
        <v>246</v>
      </c>
      <c r="F157" s="9" t="s">
        <v>243</v>
      </c>
    </row>
    <row r="158" spans="1:6" s="95" customFormat="1" ht="15.75" x14ac:dyDescent="0.25">
      <c r="A158" s="21" t="s">
        <v>199</v>
      </c>
      <c r="B158" s="10" t="s">
        <v>128</v>
      </c>
      <c r="C158" s="24" t="s">
        <v>248</v>
      </c>
      <c r="D158" s="21" t="s">
        <v>158</v>
      </c>
      <c r="E158" s="28" t="s">
        <v>249</v>
      </c>
      <c r="F158" s="24" t="s">
        <v>247</v>
      </c>
    </row>
    <row r="159" spans="1:6" s="95" customFormat="1" ht="15.75" x14ac:dyDescent="0.25">
      <c r="A159" s="21" t="s">
        <v>244</v>
      </c>
      <c r="B159" s="10" t="s">
        <v>128</v>
      </c>
      <c r="C159" s="24" t="s">
        <v>251</v>
      </c>
      <c r="D159" s="21" t="s">
        <v>189</v>
      </c>
      <c r="E159" s="28" t="s">
        <v>252</v>
      </c>
      <c r="F159" s="24" t="s">
        <v>250</v>
      </c>
    </row>
    <row r="160" spans="1:6" s="95" customFormat="1" ht="15.75" x14ac:dyDescent="0.25">
      <c r="A160" s="10" t="s">
        <v>190</v>
      </c>
      <c r="B160" s="10" t="s">
        <v>128</v>
      </c>
      <c r="C160" s="9" t="s">
        <v>254</v>
      </c>
      <c r="D160" s="10" t="s">
        <v>189</v>
      </c>
      <c r="E160" s="12" t="s">
        <v>246</v>
      </c>
      <c r="F160" s="9" t="s">
        <v>253</v>
      </c>
    </row>
    <row r="161" spans="1:6" s="95" customFormat="1" ht="15.75" x14ac:dyDescent="0.25">
      <c r="A161" s="21" t="s">
        <v>199</v>
      </c>
      <c r="B161" s="10" t="s">
        <v>128</v>
      </c>
      <c r="C161" s="24" t="s">
        <v>255</v>
      </c>
      <c r="D161" s="21" t="s">
        <v>189</v>
      </c>
      <c r="E161" s="28" t="s">
        <v>256</v>
      </c>
      <c r="F161" s="24" t="s">
        <v>152</v>
      </c>
    </row>
    <row r="162" spans="1:6" s="82" customFormat="1" ht="15.75" x14ac:dyDescent="0.25">
      <c r="A162" s="40" t="s">
        <v>199</v>
      </c>
      <c r="B162" s="40" t="s">
        <v>257</v>
      </c>
      <c r="C162" s="39" t="s">
        <v>258</v>
      </c>
      <c r="D162" s="40" t="s">
        <v>195</v>
      </c>
      <c r="E162" s="40" t="s">
        <v>259</v>
      </c>
      <c r="F162" s="39" t="s">
        <v>247</v>
      </c>
    </row>
    <row r="163" spans="1:6" s="82" customFormat="1" ht="15.75" x14ac:dyDescent="0.25">
      <c r="A163" s="42" t="s">
        <v>199</v>
      </c>
      <c r="B163" s="40" t="s">
        <v>257</v>
      </c>
      <c r="C163" s="41" t="s">
        <v>260</v>
      </c>
      <c r="D163" s="42" t="s">
        <v>195</v>
      </c>
      <c r="E163" s="42" t="s">
        <v>261</v>
      </c>
      <c r="F163" s="41" t="s">
        <v>247</v>
      </c>
    </row>
    <row r="164" spans="1:6" s="82" customFormat="1" ht="31.5" x14ac:dyDescent="0.25">
      <c r="A164" s="40" t="s">
        <v>262</v>
      </c>
      <c r="B164" s="40" t="s">
        <v>257</v>
      </c>
      <c r="C164" s="39" t="s">
        <v>263</v>
      </c>
      <c r="D164" s="40" t="s">
        <v>195</v>
      </c>
      <c r="E164" s="40" t="s">
        <v>264</v>
      </c>
      <c r="F164" s="39" t="s">
        <v>247</v>
      </c>
    </row>
    <row r="165" spans="1:6" s="82" customFormat="1" ht="31.5" x14ac:dyDescent="0.25">
      <c r="A165" s="42" t="s">
        <v>262</v>
      </c>
      <c r="B165" s="40" t="s">
        <v>257</v>
      </c>
      <c r="C165" s="41" t="s">
        <v>265</v>
      </c>
      <c r="D165" s="42" t="s">
        <v>158</v>
      </c>
      <c r="E165" s="42" t="s">
        <v>266</v>
      </c>
      <c r="F165" s="41" t="s">
        <v>247</v>
      </c>
    </row>
    <row r="166" spans="1:6" s="82" customFormat="1" ht="15.75" x14ac:dyDescent="0.25">
      <c r="A166" s="40" t="s">
        <v>199</v>
      </c>
      <c r="B166" s="40" t="s">
        <v>257</v>
      </c>
      <c r="C166" s="39" t="s">
        <v>267</v>
      </c>
      <c r="D166" s="40" t="s">
        <v>158</v>
      </c>
      <c r="E166" s="40" t="s">
        <v>261</v>
      </c>
      <c r="F166" s="39" t="s">
        <v>247</v>
      </c>
    </row>
    <row r="167" spans="1:6" s="82" customFormat="1" ht="31.5" x14ac:dyDescent="0.25">
      <c r="A167" s="42" t="s">
        <v>268</v>
      </c>
      <c r="B167" s="40" t="s">
        <v>257</v>
      </c>
      <c r="C167" s="41" t="s">
        <v>269</v>
      </c>
      <c r="D167" s="42" t="s">
        <v>189</v>
      </c>
      <c r="E167" s="42" t="s">
        <v>270</v>
      </c>
      <c r="F167" s="41" t="s">
        <v>247</v>
      </c>
    </row>
    <row r="168" spans="1:6" s="82" customFormat="1" ht="31.5" x14ac:dyDescent="0.25">
      <c r="A168" s="40" t="s">
        <v>268</v>
      </c>
      <c r="B168" s="40" t="s">
        <v>257</v>
      </c>
      <c r="C168" s="39" t="s">
        <v>271</v>
      </c>
      <c r="D168" s="40" t="s">
        <v>184</v>
      </c>
      <c r="E168" s="40" t="s">
        <v>272</v>
      </c>
      <c r="F168" s="39" t="s">
        <v>247</v>
      </c>
    </row>
    <row r="169" spans="1:6" s="76" customFormat="1" ht="48.6" customHeight="1" x14ac:dyDescent="0.25">
      <c r="A169" s="73"/>
      <c r="B169" s="73"/>
      <c r="C169" s="77" t="s">
        <v>397</v>
      </c>
      <c r="D169" s="73"/>
      <c r="E169" s="74"/>
      <c r="F169" s="73"/>
    </row>
    <row r="170" spans="1:6" s="46" customFormat="1" ht="30" x14ac:dyDescent="0.25">
      <c r="A170" s="57" t="s">
        <v>273</v>
      </c>
      <c r="B170" s="58" t="s">
        <v>274</v>
      </c>
      <c r="C170" s="71" t="s">
        <v>275</v>
      </c>
      <c r="D170" s="58" t="s">
        <v>8</v>
      </c>
      <c r="E170" s="59">
        <v>83250</v>
      </c>
      <c r="F170" s="57" t="s">
        <v>198</v>
      </c>
    </row>
    <row r="171" spans="1:6" s="46" customFormat="1" x14ac:dyDescent="0.25">
      <c r="A171" s="57" t="s">
        <v>277</v>
      </c>
      <c r="B171" s="58" t="s">
        <v>278</v>
      </c>
      <c r="C171" s="71" t="s">
        <v>279</v>
      </c>
      <c r="D171" s="60" t="s">
        <v>8</v>
      </c>
      <c r="E171" s="59">
        <v>465000</v>
      </c>
      <c r="F171" s="57" t="s">
        <v>276</v>
      </c>
    </row>
    <row r="172" spans="1:6" s="46" customFormat="1" x14ac:dyDescent="0.25">
      <c r="A172" s="61" t="s">
        <v>277</v>
      </c>
      <c r="B172" s="32" t="s">
        <v>280</v>
      </c>
      <c r="C172" s="72" t="s">
        <v>281</v>
      </c>
      <c r="D172" s="32"/>
      <c r="E172" s="62"/>
      <c r="F172" s="61" t="s">
        <v>276</v>
      </c>
    </row>
    <row r="173" spans="1:6" s="46" customFormat="1" x14ac:dyDescent="0.25">
      <c r="A173" s="57" t="s">
        <v>277</v>
      </c>
      <c r="B173" s="58" t="s">
        <v>282</v>
      </c>
      <c r="C173" s="71" t="s">
        <v>283</v>
      </c>
      <c r="D173" s="58" t="s">
        <v>15</v>
      </c>
      <c r="E173" s="59">
        <v>309000</v>
      </c>
      <c r="F173" s="57" t="s">
        <v>276</v>
      </c>
    </row>
    <row r="174" spans="1:6" s="46" customFormat="1" x14ac:dyDescent="0.25">
      <c r="A174" s="57" t="s">
        <v>277</v>
      </c>
      <c r="B174" s="58" t="s">
        <v>284</v>
      </c>
      <c r="C174" s="71" t="s">
        <v>285</v>
      </c>
      <c r="D174" s="58"/>
      <c r="E174" s="59">
        <v>525000</v>
      </c>
      <c r="F174" s="57" t="s">
        <v>276</v>
      </c>
    </row>
    <row r="175" spans="1:6" s="46" customFormat="1" x14ac:dyDescent="0.25">
      <c r="A175" s="61" t="s">
        <v>277</v>
      </c>
      <c r="B175" s="32" t="s">
        <v>284</v>
      </c>
      <c r="C175" s="72" t="s">
        <v>286</v>
      </c>
      <c r="D175" s="32"/>
      <c r="E175" s="62">
        <v>448806</v>
      </c>
      <c r="F175" s="57" t="s">
        <v>276</v>
      </c>
    </row>
    <row r="176" spans="1:6" s="46" customFormat="1" ht="15.75" x14ac:dyDescent="0.25">
      <c r="A176" s="7" t="s">
        <v>190</v>
      </c>
      <c r="B176" s="10" t="s">
        <v>138</v>
      </c>
      <c r="C176" s="66" t="s">
        <v>287</v>
      </c>
      <c r="D176" s="8"/>
      <c r="E176" s="47">
        <v>411800</v>
      </c>
      <c r="F176" s="7" t="s">
        <v>253</v>
      </c>
    </row>
    <row r="177" spans="1:6" s="46" customFormat="1" ht="15.75" x14ac:dyDescent="0.25">
      <c r="A177" s="20" t="s">
        <v>190</v>
      </c>
      <c r="B177" s="22" t="s">
        <v>138</v>
      </c>
      <c r="C177" s="65" t="s">
        <v>288</v>
      </c>
      <c r="D177" s="22"/>
      <c r="E177" s="45">
        <v>923000</v>
      </c>
      <c r="F177" s="20" t="s">
        <v>253</v>
      </c>
    </row>
    <row r="178" spans="1:6" s="46" customFormat="1" ht="15.75" x14ac:dyDescent="0.25">
      <c r="A178" s="29" t="s">
        <v>190</v>
      </c>
      <c r="B178" s="14" t="s">
        <v>290</v>
      </c>
      <c r="C178" s="67" t="s">
        <v>291</v>
      </c>
      <c r="D178" s="14" t="s">
        <v>8</v>
      </c>
      <c r="E178" s="49">
        <v>100000</v>
      </c>
      <c r="F178" s="13" t="s">
        <v>289</v>
      </c>
    </row>
    <row r="179" spans="1:6" s="46" customFormat="1" ht="15.75" x14ac:dyDescent="0.25">
      <c r="A179" s="7" t="s">
        <v>190</v>
      </c>
      <c r="B179" s="8" t="s">
        <v>292</v>
      </c>
      <c r="C179" s="66" t="s">
        <v>293</v>
      </c>
      <c r="D179" s="10" t="s">
        <v>8</v>
      </c>
      <c r="E179" s="47">
        <v>512000</v>
      </c>
      <c r="F179" s="7" t="s">
        <v>289</v>
      </c>
    </row>
    <row r="180" spans="1:6" s="46" customFormat="1" ht="15.75" x14ac:dyDescent="0.25">
      <c r="A180" s="20" t="s">
        <v>190</v>
      </c>
      <c r="B180" s="22" t="s">
        <v>165</v>
      </c>
      <c r="C180" s="65" t="s">
        <v>294</v>
      </c>
      <c r="D180" s="21" t="s">
        <v>8</v>
      </c>
      <c r="E180" s="45">
        <v>262000</v>
      </c>
      <c r="F180" s="20" t="s">
        <v>289</v>
      </c>
    </row>
    <row r="181" spans="1:6" s="46" customFormat="1" ht="15.75" x14ac:dyDescent="0.25">
      <c r="A181" s="7" t="s">
        <v>190</v>
      </c>
      <c r="B181" s="8" t="s">
        <v>295</v>
      </c>
      <c r="C181" s="66" t="s">
        <v>296</v>
      </c>
      <c r="D181" s="8" t="s">
        <v>8</v>
      </c>
      <c r="E181" s="47">
        <v>2080000</v>
      </c>
      <c r="F181" s="7" t="s">
        <v>289</v>
      </c>
    </row>
    <row r="182" spans="1:6" s="46" customFormat="1" ht="31.5" x14ac:dyDescent="0.25">
      <c r="A182" s="20" t="s">
        <v>190</v>
      </c>
      <c r="B182" s="22" t="s">
        <v>297</v>
      </c>
      <c r="C182" s="65" t="s">
        <v>298</v>
      </c>
      <c r="D182" s="21" t="s">
        <v>8</v>
      </c>
      <c r="E182" s="45">
        <v>434220</v>
      </c>
      <c r="F182" s="20" t="s">
        <v>289</v>
      </c>
    </row>
    <row r="183" spans="1:6" s="46" customFormat="1" ht="15.75" x14ac:dyDescent="0.25">
      <c r="A183" s="7" t="s">
        <v>190</v>
      </c>
      <c r="B183" s="52" t="s">
        <v>299</v>
      </c>
      <c r="C183" s="68" t="s">
        <v>300</v>
      </c>
      <c r="D183" s="17" t="s">
        <v>8</v>
      </c>
      <c r="E183" s="53">
        <v>1856074</v>
      </c>
      <c r="F183" s="51" t="s">
        <v>289</v>
      </c>
    </row>
    <row r="184" spans="1:6" s="46" customFormat="1" ht="15.75" x14ac:dyDescent="0.25">
      <c r="A184" s="7" t="s">
        <v>190</v>
      </c>
      <c r="B184" s="8" t="s">
        <v>148</v>
      </c>
      <c r="C184" s="66" t="s">
        <v>301</v>
      </c>
      <c r="D184" s="10" t="s">
        <v>15</v>
      </c>
      <c r="E184" s="47">
        <v>44500</v>
      </c>
      <c r="F184" s="7" t="s">
        <v>289</v>
      </c>
    </row>
    <row r="185" spans="1:6" s="46" customFormat="1" ht="15.75" x14ac:dyDescent="0.25">
      <c r="A185" s="20" t="s">
        <v>190</v>
      </c>
      <c r="B185" s="22" t="s">
        <v>172</v>
      </c>
      <c r="C185" s="65" t="s">
        <v>302</v>
      </c>
      <c r="D185" s="22" t="s">
        <v>15</v>
      </c>
      <c r="E185" s="45">
        <v>48750</v>
      </c>
      <c r="F185" s="20" t="s">
        <v>289</v>
      </c>
    </row>
    <row r="186" spans="1:6" s="46" customFormat="1" ht="15.75" x14ac:dyDescent="0.25">
      <c r="A186" s="7" t="s">
        <v>190</v>
      </c>
      <c r="B186" s="8" t="s">
        <v>299</v>
      </c>
      <c r="C186" s="66" t="s">
        <v>303</v>
      </c>
      <c r="D186" s="10" t="s">
        <v>15</v>
      </c>
      <c r="E186" s="47">
        <v>187355</v>
      </c>
      <c r="F186" s="7" t="s">
        <v>289</v>
      </c>
    </row>
    <row r="187" spans="1:6" s="46" customFormat="1" ht="15.75" x14ac:dyDescent="0.25">
      <c r="A187" s="63" t="s">
        <v>190</v>
      </c>
      <c r="B187" s="10" t="s">
        <v>138</v>
      </c>
      <c r="C187" s="66" t="s">
        <v>304</v>
      </c>
      <c r="D187" s="10" t="s">
        <v>15</v>
      </c>
      <c r="E187" s="48">
        <v>175000</v>
      </c>
      <c r="F187" s="9" t="s">
        <v>289</v>
      </c>
    </row>
    <row r="188" spans="1:6" s="46" customFormat="1" ht="15.75" x14ac:dyDescent="0.25">
      <c r="A188" s="20" t="s">
        <v>190</v>
      </c>
      <c r="B188" s="22" t="s">
        <v>299</v>
      </c>
      <c r="C188" s="65" t="s">
        <v>305</v>
      </c>
      <c r="D188" s="21" t="s">
        <v>22</v>
      </c>
      <c r="E188" s="45">
        <v>342000</v>
      </c>
      <c r="F188" s="20" t="s">
        <v>289</v>
      </c>
    </row>
    <row r="189" spans="1:6" s="46" customFormat="1" ht="15.75" x14ac:dyDescent="0.25">
      <c r="A189" s="7" t="s">
        <v>190</v>
      </c>
      <c r="B189" s="8" t="s">
        <v>138</v>
      </c>
      <c r="C189" s="66" t="s">
        <v>306</v>
      </c>
      <c r="D189" s="8" t="s">
        <v>22</v>
      </c>
      <c r="E189" s="47">
        <v>105000</v>
      </c>
      <c r="F189" s="7" t="s">
        <v>289</v>
      </c>
    </row>
    <row r="190" spans="1:6" s="46" customFormat="1" ht="15.75" x14ac:dyDescent="0.25">
      <c r="A190" s="24" t="s">
        <v>190</v>
      </c>
      <c r="B190" s="21" t="s">
        <v>299</v>
      </c>
      <c r="C190" s="65" t="s">
        <v>307</v>
      </c>
      <c r="D190" s="21" t="s">
        <v>22</v>
      </c>
      <c r="E190" s="50">
        <v>27000</v>
      </c>
      <c r="F190" s="24" t="s">
        <v>289</v>
      </c>
    </row>
    <row r="191" spans="1:6" s="46" customFormat="1" x14ac:dyDescent="0.25">
      <c r="A191" s="61" t="s">
        <v>277</v>
      </c>
      <c r="B191" s="32" t="s">
        <v>284</v>
      </c>
      <c r="C191" s="72" t="s">
        <v>308</v>
      </c>
      <c r="D191" s="32" t="s">
        <v>15</v>
      </c>
      <c r="E191" s="62">
        <v>290000</v>
      </c>
      <c r="F191" s="61" t="s">
        <v>289</v>
      </c>
    </row>
    <row r="192" spans="1:6" s="46" customFormat="1" x14ac:dyDescent="0.25">
      <c r="A192" s="57" t="s">
        <v>310</v>
      </c>
      <c r="B192" s="58" t="s">
        <v>284</v>
      </c>
      <c r="C192" s="71" t="s">
        <v>311</v>
      </c>
      <c r="D192" s="58"/>
      <c r="E192" s="59">
        <v>35000000</v>
      </c>
      <c r="F192" s="57" t="s">
        <v>309</v>
      </c>
    </row>
    <row r="193" spans="1:6" s="46" customFormat="1" x14ac:dyDescent="0.25">
      <c r="A193" s="57" t="s">
        <v>312</v>
      </c>
      <c r="B193" s="58" t="s">
        <v>284</v>
      </c>
      <c r="C193" s="71" t="s">
        <v>313</v>
      </c>
      <c r="D193" s="58" t="s">
        <v>8</v>
      </c>
      <c r="E193" s="59">
        <v>19561000</v>
      </c>
      <c r="F193" s="57" t="s">
        <v>233</v>
      </c>
    </row>
    <row r="194" spans="1:6" s="46" customFormat="1" ht="15.75" x14ac:dyDescent="0.25">
      <c r="A194" s="20" t="s">
        <v>182</v>
      </c>
      <c r="B194" s="14" t="s">
        <v>138</v>
      </c>
      <c r="C194" s="67" t="s">
        <v>139</v>
      </c>
      <c r="D194" s="14" t="s">
        <v>8</v>
      </c>
      <c r="E194" s="49">
        <v>597930</v>
      </c>
      <c r="F194" s="13" t="s">
        <v>233</v>
      </c>
    </row>
    <row r="195" spans="1:6" s="46" customFormat="1" ht="30" x14ac:dyDescent="0.25">
      <c r="A195" s="57" t="s">
        <v>182</v>
      </c>
      <c r="B195" s="58" t="s">
        <v>284</v>
      </c>
      <c r="C195" s="71" t="s">
        <v>314</v>
      </c>
      <c r="D195" s="58" t="s">
        <v>315</v>
      </c>
      <c r="E195" s="59">
        <v>5910000</v>
      </c>
      <c r="F195" s="57" t="s">
        <v>233</v>
      </c>
    </row>
    <row r="196" spans="1:6" s="46" customFormat="1" ht="15.75" x14ac:dyDescent="0.25">
      <c r="A196" s="7" t="s">
        <v>190</v>
      </c>
      <c r="B196" s="10" t="s">
        <v>138</v>
      </c>
      <c r="C196" s="66" t="s">
        <v>317</v>
      </c>
      <c r="D196" s="10"/>
      <c r="E196" s="47">
        <v>0</v>
      </c>
      <c r="F196" s="9" t="s">
        <v>316</v>
      </c>
    </row>
    <row r="197" spans="1:6" s="46" customFormat="1" ht="15.75" x14ac:dyDescent="0.25">
      <c r="A197" s="7" t="s">
        <v>190</v>
      </c>
      <c r="B197" s="21" t="s">
        <v>172</v>
      </c>
      <c r="C197" s="65" t="s">
        <v>318</v>
      </c>
      <c r="D197" s="21" t="s">
        <v>319</v>
      </c>
      <c r="E197" s="45">
        <v>23338.799999999999</v>
      </c>
      <c r="F197" s="20" t="s">
        <v>316</v>
      </c>
    </row>
    <row r="198" spans="1:6" s="46" customFormat="1" ht="15.75" x14ac:dyDescent="0.25">
      <c r="A198" s="7" t="s">
        <v>190</v>
      </c>
      <c r="B198" s="10" t="s">
        <v>128</v>
      </c>
      <c r="C198" s="66" t="s">
        <v>320</v>
      </c>
      <c r="D198" s="10" t="s">
        <v>319</v>
      </c>
      <c r="E198" s="47">
        <v>39311.480000000003</v>
      </c>
      <c r="F198" s="7" t="s">
        <v>316</v>
      </c>
    </row>
    <row r="199" spans="1:6" s="46" customFormat="1" ht="31.5" x14ac:dyDescent="0.25">
      <c r="A199" s="7" t="s">
        <v>190</v>
      </c>
      <c r="B199" s="10" t="s">
        <v>321</v>
      </c>
      <c r="C199" s="66" t="s">
        <v>322</v>
      </c>
      <c r="D199" s="10" t="s">
        <v>319</v>
      </c>
      <c r="E199" s="47">
        <v>27610</v>
      </c>
      <c r="F199" s="7" t="s">
        <v>316</v>
      </c>
    </row>
    <row r="200" spans="1:6" s="46" customFormat="1" ht="15.75" x14ac:dyDescent="0.25">
      <c r="A200" s="7" t="s">
        <v>190</v>
      </c>
      <c r="B200" s="58" t="s">
        <v>282</v>
      </c>
      <c r="C200" s="71" t="s">
        <v>323</v>
      </c>
      <c r="D200" s="58" t="s">
        <v>319</v>
      </c>
      <c r="E200" s="59">
        <v>4298344</v>
      </c>
      <c r="F200" s="57" t="s">
        <v>316</v>
      </c>
    </row>
    <row r="201" spans="1:6" s="46" customFormat="1" ht="15.75" x14ac:dyDescent="0.25">
      <c r="A201" s="7" t="s">
        <v>190</v>
      </c>
      <c r="B201" s="10" t="s">
        <v>172</v>
      </c>
      <c r="C201" s="66" t="s">
        <v>324</v>
      </c>
      <c r="D201" s="10" t="s">
        <v>8</v>
      </c>
      <c r="E201" s="47">
        <v>67890</v>
      </c>
      <c r="F201" s="7" t="s">
        <v>316</v>
      </c>
    </row>
    <row r="202" spans="1:6" s="46" customFormat="1" ht="15.75" x14ac:dyDescent="0.25">
      <c r="A202" s="7" t="s">
        <v>190</v>
      </c>
      <c r="B202" s="21" t="s">
        <v>284</v>
      </c>
      <c r="C202" s="65" t="s">
        <v>325</v>
      </c>
      <c r="D202" s="21" t="s">
        <v>8</v>
      </c>
      <c r="E202" s="45">
        <v>114309.78</v>
      </c>
      <c r="F202" s="20" t="s">
        <v>316</v>
      </c>
    </row>
    <row r="203" spans="1:6" s="46" customFormat="1" ht="15.75" x14ac:dyDescent="0.25">
      <c r="A203" s="7" t="s">
        <v>190</v>
      </c>
      <c r="B203" s="21" t="s">
        <v>282</v>
      </c>
      <c r="C203" s="65" t="s">
        <v>326</v>
      </c>
      <c r="D203" s="21" t="s">
        <v>8</v>
      </c>
      <c r="E203" s="45">
        <v>0</v>
      </c>
      <c r="F203" s="20" t="s">
        <v>316</v>
      </c>
    </row>
    <row r="204" spans="1:6" s="46" customFormat="1" ht="15.75" x14ac:dyDescent="0.25">
      <c r="A204" s="7" t="s">
        <v>190</v>
      </c>
      <c r="B204" s="21" t="s">
        <v>327</v>
      </c>
      <c r="C204" s="65" t="s">
        <v>328</v>
      </c>
      <c r="D204" s="21" t="s">
        <v>15</v>
      </c>
      <c r="E204" s="45">
        <v>0</v>
      </c>
      <c r="F204" s="20" t="s">
        <v>316</v>
      </c>
    </row>
    <row r="205" spans="1:6" s="46" customFormat="1" ht="15.75" x14ac:dyDescent="0.25">
      <c r="A205" s="7" t="s">
        <v>190</v>
      </c>
      <c r="B205" s="10" t="s">
        <v>284</v>
      </c>
      <c r="C205" s="66" t="s">
        <v>329</v>
      </c>
      <c r="D205" s="10" t="s">
        <v>15</v>
      </c>
      <c r="E205" s="47">
        <v>0.01</v>
      </c>
      <c r="F205" s="7" t="s">
        <v>316</v>
      </c>
    </row>
    <row r="206" spans="1:6" s="46" customFormat="1" ht="15.75" x14ac:dyDescent="0.25">
      <c r="A206" s="7" t="s">
        <v>190</v>
      </c>
      <c r="B206" s="21" t="s">
        <v>178</v>
      </c>
      <c r="C206" s="65" t="s">
        <v>330</v>
      </c>
      <c r="D206" s="21" t="s">
        <v>22</v>
      </c>
      <c r="E206" s="45">
        <v>48000</v>
      </c>
      <c r="F206" s="20" t="s">
        <v>316</v>
      </c>
    </row>
    <row r="207" spans="1:6" s="46" customFormat="1" ht="15.75" x14ac:dyDescent="0.25">
      <c r="A207" s="7" t="s">
        <v>190</v>
      </c>
      <c r="B207" s="10" t="s">
        <v>165</v>
      </c>
      <c r="C207" s="66" t="s">
        <v>331</v>
      </c>
      <c r="D207" s="10" t="s">
        <v>22</v>
      </c>
      <c r="E207" s="47">
        <v>155879</v>
      </c>
      <c r="F207" s="7" t="s">
        <v>316</v>
      </c>
    </row>
    <row r="208" spans="1:6" s="46" customFormat="1" ht="15.75" x14ac:dyDescent="0.25">
      <c r="A208" s="7" t="s">
        <v>190</v>
      </c>
      <c r="B208" s="32" t="s">
        <v>282</v>
      </c>
      <c r="C208" s="72" t="s">
        <v>332</v>
      </c>
      <c r="D208" s="32" t="s">
        <v>146</v>
      </c>
      <c r="E208" s="62">
        <v>5995000</v>
      </c>
      <c r="F208" s="61" t="s">
        <v>316</v>
      </c>
    </row>
    <row r="209" spans="1:6" s="46" customFormat="1" ht="15.75" x14ac:dyDescent="0.25">
      <c r="A209" s="7" t="s">
        <v>190</v>
      </c>
      <c r="B209" s="58" t="s">
        <v>327</v>
      </c>
      <c r="C209" s="71" t="s">
        <v>333</v>
      </c>
      <c r="D209" s="58" t="s">
        <v>146</v>
      </c>
      <c r="E209" s="59">
        <v>0</v>
      </c>
      <c r="F209" s="57" t="s">
        <v>316</v>
      </c>
    </row>
    <row r="210" spans="1:6" s="46" customFormat="1" ht="15.75" x14ac:dyDescent="0.25">
      <c r="A210" s="7" t="s">
        <v>190</v>
      </c>
      <c r="B210" s="10" t="s">
        <v>282</v>
      </c>
      <c r="C210" s="66" t="s">
        <v>334</v>
      </c>
      <c r="D210" s="8"/>
      <c r="E210" s="47">
        <v>0.01</v>
      </c>
      <c r="F210" s="7" t="s">
        <v>316</v>
      </c>
    </row>
    <row r="211" spans="1:6" s="46" customFormat="1" ht="15.75" x14ac:dyDescent="0.25">
      <c r="A211" s="7" t="s">
        <v>190</v>
      </c>
      <c r="B211" s="32" t="s">
        <v>327</v>
      </c>
      <c r="C211" s="72" t="s">
        <v>335</v>
      </c>
      <c r="D211" s="32"/>
      <c r="E211" s="62">
        <v>902000</v>
      </c>
      <c r="F211" s="61" t="s">
        <v>316</v>
      </c>
    </row>
    <row r="212" spans="1:6" s="46" customFormat="1" x14ac:dyDescent="0.25">
      <c r="A212" s="61" t="s">
        <v>277</v>
      </c>
      <c r="B212" s="32" t="s">
        <v>336</v>
      </c>
      <c r="C212" s="72" t="s">
        <v>337</v>
      </c>
      <c r="D212" s="32"/>
      <c r="E212" s="62">
        <v>1750000</v>
      </c>
      <c r="F212" s="61" t="s">
        <v>316</v>
      </c>
    </row>
    <row r="213" spans="1:6" s="46" customFormat="1" ht="31.5" x14ac:dyDescent="0.25">
      <c r="A213" s="7" t="s">
        <v>190</v>
      </c>
      <c r="B213" s="8" t="s">
        <v>299</v>
      </c>
      <c r="C213" s="66" t="s">
        <v>344</v>
      </c>
      <c r="D213" s="10" t="s">
        <v>15</v>
      </c>
      <c r="E213" s="47">
        <v>97870000</v>
      </c>
      <c r="F213" s="7" t="s">
        <v>343</v>
      </c>
    </row>
    <row r="214" spans="1:6" s="46" customFormat="1" x14ac:dyDescent="0.25">
      <c r="A214" s="61" t="s">
        <v>277</v>
      </c>
      <c r="B214" s="32" t="s">
        <v>346</v>
      </c>
      <c r="C214" s="72" t="s">
        <v>347</v>
      </c>
      <c r="D214" s="32" t="s">
        <v>8</v>
      </c>
      <c r="E214" s="62">
        <v>1500000</v>
      </c>
      <c r="F214" s="61" t="s">
        <v>345</v>
      </c>
    </row>
    <row r="215" spans="1:6" s="46" customFormat="1" ht="30" x14ac:dyDescent="0.25">
      <c r="A215" s="61" t="s">
        <v>277</v>
      </c>
      <c r="B215" s="32" t="s">
        <v>348</v>
      </c>
      <c r="C215" s="72" t="s">
        <v>349</v>
      </c>
      <c r="D215" s="32" t="s">
        <v>350</v>
      </c>
      <c r="E215" s="62">
        <v>0</v>
      </c>
      <c r="F215" s="61" t="s">
        <v>345</v>
      </c>
    </row>
    <row r="216" spans="1:6" s="46" customFormat="1" x14ac:dyDescent="0.25">
      <c r="A216" s="61" t="s">
        <v>277</v>
      </c>
      <c r="B216" s="32" t="s">
        <v>351</v>
      </c>
      <c r="C216" s="72" t="s">
        <v>352</v>
      </c>
      <c r="D216" s="32" t="s">
        <v>8</v>
      </c>
      <c r="E216" s="62">
        <v>1875000</v>
      </c>
      <c r="F216" s="61" t="s">
        <v>345</v>
      </c>
    </row>
    <row r="217" spans="1:6" s="46" customFormat="1" x14ac:dyDescent="0.25">
      <c r="A217" s="57" t="s">
        <v>277</v>
      </c>
      <c r="B217" s="58" t="s">
        <v>353</v>
      </c>
      <c r="C217" s="71" t="s">
        <v>354</v>
      </c>
      <c r="D217" s="58" t="s">
        <v>22</v>
      </c>
      <c r="E217" s="59">
        <v>5520000</v>
      </c>
      <c r="F217" s="57" t="s">
        <v>345</v>
      </c>
    </row>
    <row r="218" spans="1:6" s="46" customFormat="1" x14ac:dyDescent="0.25">
      <c r="A218" s="61" t="s">
        <v>277</v>
      </c>
      <c r="B218" s="32" t="s">
        <v>348</v>
      </c>
      <c r="C218" s="72" t="s">
        <v>355</v>
      </c>
      <c r="D218" s="32" t="s">
        <v>22</v>
      </c>
      <c r="E218" s="62">
        <v>2115000</v>
      </c>
      <c r="F218" s="61" t="s">
        <v>345</v>
      </c>
    </row>
    <row r="219" spans="1:6" s="46" customFormat="1" x14ac:dyDescent="0.25">
      <c r="A219" s="57" t="s">
        <v>277</v>
      </c>
      <c r="B219" s="58" t="s">
        <v>353</v>
      </c>
      <c r="C219" s="71" t="s">
        <v>356</v>
      </c>
      <c r="D219" s="58" t="s">
        <v>22</v>
      </c>
      <c r="E219" s="59">
        <v>880588</v>
      </c>
      <c r="F219" s="57" t="s">
        <v>345</v>
      </c>
    </row>
    <row r="220" spans="1:6" s="46" customFormat="1" x14ac:dyDescent="0.25">
      <c r="A220" s="57" t="s">
        <v>277</v>
      </c>
      <c r="B220" s="58" t="s">
        <v>348</v>
      </c>
      <c r="C220" s="71" t="s">
        <v>357</v>
      </c>
      <c r="D220" s="58" t="s">
        <v>22</v>
      </c>
      <c r="E220" s="59">
        <v>500000</v>
      </c>
      <c r="F220" s="57" t="s">
        <v>345</v>
      </c>
    </row>
    <row r="221" spans="1:6" s="46" customFormat="1" x14ac:dyDescent="0.25">
      <c r="A221" s="61" t="s">
        <v>277</v>
      </c>
      <c r="B221" s="32" t="s">
        <v>358</v>
      </c>
      <c r="C221" s="72" t="s">
        <v>359</v>
      </c>
      <c r="D221" s="32" t="s">
        <v>22</v>
      </c>
      <c r="E221" s="62"/>
      <c r="F221" s="61" t="s">
        <v>345</v>
      </c>
    </row>
    <row r="222" spans="1:6" s="46" customFormat="1" ht="30" x14ac:dyDescent="0.25">
      <c r="A222" s="61" t="s">
        <v>273</v>
      </c>
      <c r="B222" s="32" t="s">
        <v>274</v>
      </c>
      <c r="C222" s="72" t="s">
        <v>360</v>
      </c>
      <c r="D222" s="32" t="s">
        <v>8</v>
      </c>
      <c r="E222" s="62">
        <v>142341</v>
      </c>
      <c r="F222" s="61" t="s">
        <v>211</v>
      </c>
    </row>
    <row r="223" spans="1:6" s="46" customFormat="1" ht="30" x14ac:dyDescent="0.25">
      <c r="A223" s="57" t="s">
        <v>273</v>
      </c>
      <c r="B223" s="58" t="s">
        <v>361</v>
      </c>
      <c r="C223" s="71" t="s">
        <v>362</v>
      </c>
      <c r="D223" s="58" t="s">
        <v>8</v>
      </c>
      <c r="E223" s="59">
        <v>1830000</v>
      </c>
      <c r="F223" s="57" t="s">
        <v>211</v>
      </c>
    </row>
    <row r="224" spans="1:6" s="46" customFormat="1" ht="31.5" x14ac:dyDescent="0.25">
      <c r="A224" s="7" t="s">
        <v>190</v>
      </c>
      <c r="B224" s="8" t="s">
        <v>9</v>
      </c>
      <c r="C224" s="66" t="s">
        <v>364</v>
      </c>
      <c r="D224" s="10" t="s">
        <v>365</v>
      </c>
      <c r="E224" s="47"/>
      <c r="F224" s="7" t="s">
        <v>363</v>
      </c>
    </row>
    <row r="225" spans="1:6" s="46" customFormat="1" ht="31.5" x14ac:dyDescent="0.25">
      <c r="A225" s="7" t="s">
        <v>190</v>
      </c>
      <c r="B225" s="22" t="s">
        <v>366</v>
      </c>
      <c r="C225" s="65" t="s">
        <v>367</v>
      </c>
      <c r="D225" s="22" t="s">
        <v>319</v>
      </c>
      <c r="E225" s="45">
        <v>147373.44</v>
      </c>
      <c r="F225" s="20" t="s">
        <v>363</v>
      </c>
    </row>
    <row r="226" spans="1:6" s="46" customFormat="1" ht="30" x14ac:dyDescent="0.25">
      <c r="A226" s="61" t="s">
        <v>162</v>
      </c>
      <c r="B226" s="32" t="s">
        <v>280</v>
      </c>
      <c r="C226" s="72" t="s">
        <v>369</v>
      </c>
      <c r="D226" s="32"/>
      <c r="E226" s="62">
        <v>900000</v>
      </c>
      <c r="F226" s="61" t="s">
        <v>368</v>
      </c>
    </row>
    <row r="227" spans="1:6" s="46" customFormat="1" x14ac:dyDescent="0.25">
      <c r="A227" s="57" t="s">
        <v>244</v>
      </c>
      <c r="B227" s="58" t="s">
        <v>280</v>
      </c>
      <c r="C227" s="71" t="s">
        <v>370</v>
      </c>
      <c r="D227" s="58"/>
      <c r="E227" s="59">
        <v>55000</v>
      </c>
      <c r="F227" s="57" t="s">
        <v>243</v>
      </c>
    </row>
    <row r="228" spans="1:6" s="46" customFormat="1" ht="30" x14ac:dyDescent="0.25">
      <c r="A228" s="61" t="s">
        <v>162</v>
      </c>
      <c r="B228" s="32" t="s">
        <v>280</v>
      </c>
      <c r="C228" s="72" t="s">
        <v>171</v>
      </c>
      <c r="D228" s="32"/>
      <c r="E228" s="62">
        <v>1075000</v>
      </c>
      <c r="F228" s="61" t="s">
        <v>161</v>
      </c>
    </row>
    <row r="229" spans="1:6" s="76" customFormat="1" ht="48.6" customHeight="1" x14ac:dyDescent="0.25">
      <c r="A229" s="73"/>
      <c r="B229" s="73"/>
      <c r="C229" s="77" t="s">
        <v>398</v>
      </c>
      <c r="D229" s="73"/>
      <c r="E229" s="74"/>
      <c r="F229" s="73"/>
    </row>
    <row r="230" spans="1:6" s="46" customFormat="1" ht="15.75" x14ac:dyDescent="0.25">
      <c r="A230" s="42" t="s">
        <v>214</v>
      </c>
      <c r="B230" s="42" t="s">
        <v>372</v>
      </c>
      <c r="C230" s="70" t="s">
        <v>373</v>
      </c>
      <c r="D230" s="42" t="s">
        <v>195</v>
      </c>
      <c r="E230" s="43">
        <v>1000000</v>
      </c>
      <c r="F230" s="41" t="s">
        <v>371</v>
      </c>
    </row>
    <row r="231" spans="1:6" s="46" customFormat="1" ht="15.75" x14ac:dyDescent="0.25">
      <c r="A231" s="40" t="s">
        <v>214</v>
      </c>
      <c r="B231" s="40" t="s">
        <v>375</v>
      </c>
      <c r="C231" s="69" t="s">
        <v>376</v>
      </c>
      <c r="D231" s="40" t="s">
        <v>189</v>
      </c>
      <c r="E231" s="44">
        <v>10000000</v>
      </c>
      <c r="F231" s="39" t="s">
        <v>374</v>
      </c>
    </row>
    <row r="232" spans="1:6" s="46" customFormat="1" ht="15.75" x14ac:dyDescent="0.25">
      <c r="A232" s="42" t="s">
        <v>214</v>
      </c>
      <c r="B232" s="42" t="s">
        <v>375</v>
      </c>
      <c r="C232" s="70" t="s">
        <v>377</v>
      </c>
      <c r="D232" s="42" t="s">
        <v>195</v>
      </c>
      <c r="E232" s="43">
        <v>750000</v>
      </c>
      <c r="F232" s="41" t="s">
        <v>374</v>
      </c>
    </row>
    <row r="233" spans="1:6" s="46" customFormat="1" ht="15.75" x14ac:dyDescent="0.25">
      <c r="A233" s="40" t="s">
        <v>214</v>
      </c>
      <c r="B233" s="40" t="s">
        <v>375</v>
      </c>
      <c r="C233" s="69" t="s">
        <v>378</v>
      </c>
      <c r="D233" s="40" t="s">
        <v>158</v>
      </c>
      <c r="E233" s="44">
        <v>1000000</v>
      </c>
      <c r="F233" s="39" t="s">
        <v>374</v>
      </c>
    </row>
    <row r="234" spans="1:6" s="46" customFormat="1" ht="15.75" x14ac:dyDescent="0.25">
      <c r="A234" s="42" t="s">
        <v>214</v>
      </c>
      <c r="B234" s="42" t="s">
        <v>375</v>
      </c>
      <c r="C234" s="70" t="s">
        <v>379</v>
      </c>
      <c r="D234" s="42" t="s">
        <v>158</v>
      </c>
      <c r="E234" s="43">
        <v>600000</v>
      </c>
      <c r="F234" s="41" t="s">
        <v>374</v>
      </c>
    </row>
    <row r="235" spans="1:6" s="46" customFormat="1" ht="15.75" x14ac:dyDescent="0.25">
      <c r="A235" s="40" t="s">
        <v>214</v>
      </c>
      <c r="B235" s="40" t="s">
        <v>375</v>
      </c>
      <c r="C235" s="69" t="s">
        <v>380</v>
      </c>
      <c r="D235" s="40" t="s">
        <v>195</v>
      </c>
      <c r="E235" s="44">
        <v>2500000</v>
      </c>
      <c r="F235" s="39" t="s">
        <v>374</v>
      </c>
    </row>
    <row r="236" spans="1:6" s="46" customFormat="1" ht="15.75" x14ac:dyDescent="0.25">
      <c r="A236" s="40" t="s">
        <v>382</v>
      </c>
      <c r="B236" s="40" t="s">
        <v>383</v>
      </c>
      <c r="C236" s="69" t="s">
        <v>384</v>
      </c>
      <c r="D236" s="40" t="s">
        <v>158</v>
      </c>
      <c r="E236" s="44">
        <v>150000</v>
      </c>
      <c r="F236" s="39" t="s">
        <v>381</v>
      </c>
    </row>
    <row r="237" spans="1:6" s="46" customFormat="1" ht="15.75" x14ac:dyDescent="0.25">
      <c r="A237" s="40" t="s">
        <v>382</v>
      </c>
      <c r="B237" s="40" t="s">
        <v>383</v>
      </c>
      <c r="C237" s="69" t="s">
        <v>385</v>
      </c>
      <c r="D237" s="40" t="s">
        <v>158</v>
      </c>
      <c r="E237" s="44">
        <v>4000000</v>
      </c>
      <c r="F237" s="39" t="s">
        <v>381</v>
      </c>
    </row>
    <row r="238" spans="1:6" s="46" customFormat="1" ht="15.75" x14ac:dyDescent="0.25">
      <c r="A238" s="40" t="s">
        <v>382</v>
      </c>
      <c r="B238" s="40" t="s">
        <v>386</v>
      </c>
      <c r="C238" s="69" t="s">
        <v>387</v>
      </c>
      <c r="D238" s="40" t="s">
        <v>195</v>
      </c>
      <c r="E238" s="44">
        <v>1800000</v>
      </c>
      <c r="F238" s="39" t="s">
        <v>381</v>
      </c>
    </row>
    <row r="239" spans="1:6" s="46" customFormat="1" ht="15.75" x14ac:dyDescent="0.25">
      <c r="A239" s="40" t="s">
        <v>214</v>
      </c>
      <c r="B239" s="40" t="s">
        <v>388</v>
      </c>
      <c r="C239" s="69" t="s">
        <v>389</v>
      </c>
      <c r="D239" s="40" t="s">
        <v>195</v>
      </c>
      <c r="E239" s="44">
        <v>4500000</v>
      </c>
      <c r="F239" s="39" t="s">
        <v>243</v>
      </c>
    </row>
    <row r="240" spans="1:6" s="46" customFormat="1" ht="15.75" x14ac:dyDescent="0.25">
      <c r="A240" s="40" t="s">
        <v>390</v>
      </c>
      <c r="B240" s="40" t="s">
        <v>388</v>
      </c>
      <c r="C240" s="69" t="s">
        <v>391</v>
      </c>
      <c r="D240" s="40" t="s">
        <v>158</v>
      </c>
      <c r="E240" s="44">
        <v>450000</v>
      </c>
      <c r="F240" s="39" t="s">
        <v>243</v>
      </c>
    </row>
    <row r="241" spans="1:6" s="46" customFormat="1" ht="15.75" x14ac:dyDescent="0.25">
      <c r="A241" s="40" t="s">
        <v>390</v>
      </c>
      <c r="B241" s="40" t="s">
        <v>392</v>
      </c>
      <c r="C241" s="69" t="s">
        <v>393</v>
      </c>
      <c r="D241" s="40" t="s">
        <v>158</v>
      </c>
      <c r="E241" s="44">
        <v>100000</v>
      </c>
      <c r="F241" s="39" t="s">
        <v>243</v>
      </c>
    </row>
    <row r="242" spans="1:6" s="46" customFormat="1" ht="15.75" x14ac:dyDescent="0.25">
      <c r="A242" s="40" t="s">
        <v>382</v>
      </c>
      <c r="B242" s="40" t="s">
        <v>394</v>
      </c>
      <c r="C242" s="69" t="s">
        <v>395</v>
      </c>
      <c r="D242" s="40" t="s">
        <v>195</v>
      </c>
      <c r="E242" s="44">
        <v>75000</v>
      </c>
      <c r="F242" s="39" t="s">
        <v>381</v>
      </c>
    </row>
    <row r="243" spans="1:6" s="46" customFormat="1" ht="15.75" x14ac:dyDescent="0.25">
      <c r="A243" s="40" t="s">
        <v>382</v>
      </c>
      <c r="B243" s="40" t="s">
        <v>394</v>
      </c>
      <c r="C243" s="69" t="s">
        <v>396</v>
      </c>
      <c r="D243" s="40" t="s">
        <v>195</v>
      </c>
      <c r="E243" s="44">
        <v>50000</v>
      </c>
      <c r="F243" s="39" t="s">
        <v>381</v>
      </c>
    </row>
    <row r="244" spans="1:6" s="76" customFormat="1" ht="48.6" customHeight="1" x14ac:dyDescent="0.25">
      <c r="A244" s="73"/>
      <c r="B244" s="73"/>
      <c r="C244" s="77" t="s">
        <v>467</v>
      </c>
      <c r="D244" s="73"/>
      <c r="E244" s="74"/>
      <c r="F244" s="73"/>
    </row>
    <row r="245" spans="1:6" s="98" customFormat="1" ht="15.75" x14ac:dyDescent="0.25">
      <c r="A245" s="95" t="s">
        <v>400</v>
      </c>
      <c r="B245" s="95" t="s">
        <v>401</v>
      </c>
      <c r="C245" s="95" t="s">
        <v>402</v>
      </c>
      <c r="D245" s="84" t="s">
        <v>8</v>
      </c>
      <c r="E245" s="97">
        <v>625000</v>
      </c>
      <c r="F245" s="95" t="s">
        <v>403</v>
      </c>
    </row>
    <row r="246" spans="1:6" s="98" customFormat="1" ht="15.75" x14ac:dyDescent="0.25">
      <c r="A246" s="95" t="s">
        <v>400</v>
      </c>
      <c r="B246" s="95" t="s">
        <v>401</v>
      </c>
      <c r="C246" s="95" t="s">
        <v>404</v>
      </c>
      <c r="D246" s="84" t="s">
        <v>8</v>
      </c>
      <c r="E246" s="97">
        <v>3500000</v>
      </c>
      <c r="F246" s="95" t="s">
        <v>403</v>
      </c>
    </row>
    <row r="247" spans="1:6" s="98" customFormat="1" ht="15.75" x14ac:dyDescent="0.25">
      <c r="A247" s="95" t="s">
        <v>400</v>
      </c>
      <c r="B247" s="95" t="s">
        <v>401</v>
      </c>
      <c r="C247" s="95" t="s">
        <v>405</v>
      </c>
      <c r="D247" s="84" t="s">
        <v>8</v>
      </c>
      <c r="E247" s="97">
        <v>750000</v>
      </c>
      <c r="F247" s="95" t="s">
        <v>403</v>
      </c>
    </row>
    <row r="248" spans="1:6" s="98" customFormat="1" ht="15.75" x14ac:dyDescent="0.25">
      <c r="A248" s="95" t="s">
        <v>400</v>
      </c>
      <c r="B248" s="95" t="s">
        <v>401</v>
      </c>
      <c r="C248" s="95" t="s">
        <v>406</v>
      </c>
      <c r="D248" s="84" t="s">
        <v>8</v>
      </c>
      <c r="E248" s="97">
        <v>4250000</v>
      </c>
      <c r="F248" s="95" t="s">
        <v>152</v>
      </c>
    </row>
    <row r="249" spans="1:6" s="98" customFormat="1" ht="15.75" x14ac:dyDescent="0.25">
      <c r="A249" s="95" t="s">
        <v>400</v>
      </c>
      <c r="B249" s="95" t="s">
        <v>401</v>
      </c>
      <c r="C249" s="95" t="s">
        <v>407</v>
      </c>
      <c r="D249" s="84" t="s">
        <v>8</v>
      </c>
      <c r="E249" s="97">
        <v>1800000</v>
      </c>
      <c r="F249" s="95" t="s">
        <v>408</v>
      </c>
    </row>
    <row r="250" spans="1:6" s="98" customFormat="1" ht="15.75" x14ac:dyDescent="0.25">
      <c r="A250" s="95" t="s">
        <v>400</v>
      </c>
      <c r="B250" s="95" t="s">
        <v>401</v>
      </c>
      <c r="C250" s="95" t="s">
        <v>409</v>
      </c>
      <c r="D250" s="84" t="s">
        <v>8</v>
      </c>
      <c r="E250" s="97">
        <v>16250000</v>
      </c>
      <c r="F250" s="95" t="s">
        <v>408</v>
      </c>
    </row>
    <row r="251" spans="1:6" s="98" customFormat="1" ht="15.75" x14ac:dyDescent="0.25">
      <c r="A251" s="95" t="s">
        <v>400</v>
      </c>
      <c r="B251" s="95" t="s">
        <v>401</v>
      </c>
      <c r="C251" s="95" t="s">
        <v>410</v>
      </c>
      <c r="D251" s="84" t="s">
        <v>8</v>
      </c>
      <c r="E251" s="97">
        <v>3500000</v>
      </c>
      <c r="F251" s="95" t="s">
        <v>408</v>
      </c>
    </row>
    <row r="252" spans="1:6" s="98" customFormat="1" ht="15.75" x14ac:dyDescent="0.25">
      <c r="A252" s="95" t="s">
        <v>400</v>
      </c>
      <c r="B252" s="95" t="s">
        <v>401</v>
      </c>
      <c r="C252" s="95" t="s">
        <v>411</v>
      </c>
      <c r="D252" s="84" t="s">
        <v>8</v>
      </c>
      <c r="E252" s="97">
        <v>11250000</v>
      </c>
      <c r="F252" s="95" t="s">
        <v>408</v>
      </c>
    </row>
    <row r="253" spans="1:6" s="98" customFormat="1" ht="15.75" x14ac:dyDescent="0.25">
      <c r="A253" s="95" t="s">
        <v>400</v>
      </c>
      <c r="B253" s="95" t="s">
        <v>401</v>
      </c>
      <c r="C253" s="95" t="s">
        <v>412</v>
      </c>
      <c r="D253" s="84" t="s">
        <v>8</v>
      </c>
      <c r="E253" s="97">
        <v>100000</v>
      </c>
      <c r="F253" s="95" t="s">
        <v>413</v>
      </c>
    </row>
    <row r="254" spans="1:6" s="98" customFormat="1" ht="15.75" x14ac:dyDescent="0.25">
      <c r="A254" s="95" t="s">
        <v>400</v>
      </c>
      <c r="B254" s="95" t="s">
        <v>401</v>
      </c>
      <c r="C254" s="95" t="s">
        <v>414</v>
      </c>
      <c r="D254" s="84" t="s">
        <v>8</v>
      </c>
      <c r="E254" s="97">
        <v>650000</v>
      </c>
      <c r="F254" s="95" t="s">
        <v>415</v>
      </c>
    </row>
    <row r="255" spans="1:6" s="98" customFormat="1" ht="15.75" x14ac:dyDescent="0.25">
      <c r="A255" s="95" t="s">
        <v>400</v>
      </c>
      <c r="B255" s="95" t="s">
        <v>401</v>
      </c>
      <c r="C255" s="95" t="s">
        <v>416</v>
      </c>
      <c r="D255" s="84" t="s">
        <v>8</v>
      </c>
      <c r="E255" s="97">
        <v>4500000</v>
      </c>
      <c r="F255" s="95" t="s">
        <v>415</v>
      </c>
    </row>
    <row r="256" spans="1:6" s="98" customFormat="1" ht="15.75" x14ac:dyDescent="0.25">
      <c r="A256" s="95" t="s">
        <v>400</v>
      </c>
      <c r="B256" s="95" t="s">
        <v>401</v>
      </c>
      <c r="C256" s="95" t="s">
        <v>417</v>
      </c>
      <c r="D256" s="84" t="s">
        <v>8</v>
      </c>
      <c r="E256" s="97">
        <v>200000</v>
      </c>
      <c r="F256" s="95" t="s">
        <v>73</v>
      </c>
    </row>
    <row r="257" spans="1:6" s="98" customFormat="1" ht="15.75" x14ac:dyDescent="0.25">
      <c r="A257" s="95" t="s">
        <v>400</v>
      </c>
      <c r="B257" s="95" t="s">
        <v>401</v>
      </c>
      <c r="C257" s="95" t="s">
        <v>418</v>
      </c>
      <c r="D257" s="84" t="s">
        <v>8</v>
      </c>
      <c r="E257" s="97">
        <v>3750000</v>
      </c>
      <c r="F257" s="95" t="s">
        <v>73</v>
      </c>
    </row>
    <row r="258" spans="1:6" s="98" customFormat="1" ht="15.75" x14ac:dyDescent="0.25">
      <c r="A258" s="95" t="s">
        <v>400</v>
      </c>
      <c r="B258" s="95" t="s">
        <v>401</v>
      </c>
      <c r="C258" s="95" t="s">
        <v>106</v>
      </c>
      <c r="D258" s="84" t="s">
        <v>8</v>
      </c>
      <c r="E258" s="97">
        <v>11500000</v>
      </c>
      <c r="F258" s="95" t="s">
        <v>73</v>
      </c>
    </row>
    <row r="259" spans="1:6" s="98" customFormat="1" ht="15.75" x14ac:dyDescent="0.25">
      <c r="A259" s="95" t="s">
        <v>400</v>
      </c>
      <c r="B259" s="95" t="s">
        <v>401</v>
      </c>
      <c r="C259" s="95" t="s">
        <v>419</v>
      </c>
      <c r="D259" s="84" t="s">
        <v>8</v>
      </c>
      <c r="E259" s="97">
        <v>150000</v>
      </c>
      <c r="F259" s="95" t="s">
        <v>73</v>
      </c>
    </row>
    <row r="260" spans="1:6" s="98" customFormat="1" ht="15.75" x14ac:dyDescent="0.25">
      <c r="A260" s="95" t="s">
        <v>400</v>
      </c>
      <c r="B260" s="95" t="s">
        <v>401</v>
      </c>
      <c r="C260" s="95" t="s">
        <v>420</v>
      </c>
      <c r="D260" s="84" t="s">
        <v>8</v>
      </c>
      <c r="E260" s="97">
        <v>2250000</v>
      </c>
      <c r="F260" s="95" t="s">
        <v>73</v>
      </c>
    </row>
    <row r="261" spans="1:6" s="98" customFormat="1" ht="15.75" x14ac:dyDescent="0.25">
      <c r="A261" s="95" t="s">
        <v>400</v>
      </c>
      <c r="B261" s="95" t="s">
        <v>401</v>
      </c>
      <c r="C261" s="95" t="s">
        <v>421</v>
      </c>
      <c r="D261" s="84" t="s">
        <v>8</v>
      </c>
      <c r="E261" s="97">
        <v>150000</v>
      </c>
      <c r="F261" s="95" t="s">
        <v>73</v>
      </c>
    </row>
    <row r="262" spans="1:6" s="98" customFormat="1" ht="15.75" x14ac:dyDescent="0.25">
      <c r="A262" s="95" t="s">
        <v>400</v>
      </c>
      <c r="B262" s="95" t="s">
        <v>401</v>
      </c>
      <c r="C262" s="95" t="s">
        <v>422</v>
      </c>
      <c r="D262" s="84" t="s">
        <v>8</v>
      </c>
      <c r="E262" s="97">
        <v>500000</v>
      </c>
      <c r="F262" s="95" t="s">
        <v>73</v>
      </c>
    </row>
    <row r="263" spans="1:6" s="98" customFormat="1" ht="15.75" x14ac:dyDescent="0.25">
      <c r="A263" s="95" t="s">
        <v>400</v>
      </c>
      <c r="B263" s="95" t="s">
        <v>401</v>
      </c>
      <c r="C263" s="95" t="s">
        <v>423</v>
      </c>
      <c r="D263" s="84" t="s">
        <v>8</v>
      </c>
      <c r="E263" s="97">
        <v>325000</v>
      </c>
      <c r="F263" s="95" t="s">
        <v>424</v>
      </c>
    </row>
    <row r="264" spans="1:6" s="98" customFormat="1" ht="15.75" x14ac:dyDescent="0.25">
      <c r="A264" s="95" t="s">
        <v>400</v>
      </c>
      <c r="B264" s="95" t="s">
        <v>401</v>
      </c>
      <c r="C264" s="95" t="s">
        <v>425</v>
      </c>
      <c r="D264" s="84" t="s">
        <v>8</v>
      </c>
      <c r="E264" s="97" t="s">
        <v>426</v>
      </c>
      <c r="F264" s="95" t="s">
        <v>427</v>
      </c>
    </row>
    <row r="265" spans="1:6" s="98" customFormat="1" ht="15.75" x14ac:dyDescent="0.25">
      <c r="A265" s="95" t="s">
        <v>400</v>
      </c>
      <c r="B265" s="95" t="s">
        <v>401</v>
      </c>
      <c r="C265" s="95" t="s">
        <v>428</v>
      </c>
      <c r="D265" s="84" t="s">
        <v>15</v>
      </c>
      <c r="E265" s="97">
        <v>3250000</v>
      </c>
      <c r="F265" s="95" t="s">
        <v>429</v>
      </c>
    </row>
    <row r="266" spans="1:6" s="98" customFormat="1" ht="15.75" x14ac:dyDescent="0.25">
      <c r="A266" s="95" t="s">
        <v>400</v>
      </c>
      <c r="B266" s="95" t="s">
        <v>401</v>
      </c>
      <c r="C266" s="95" t="s">
        <v>430</v>
      </c>
      <c r="D266" s="84" t="s">
        <v>15</v>
      </c>
      <c r="E266" s="97">
        <v>2000000</v>
      </c>
      <c r="F266" s="95" t="s">
        <v>403</v>
      </c>
    </row>
    <row r="267" spans="1:6" s="98" customFormat="1" ht="15.75" x14ac:dyDescent="0.25">
      <c r="A267" s="95" t="s">
        <v>400</v>
      </c>
      <c r="B267" s="95" t="s">
        <v>401</v>
      </c>
      <c r="C267" s="95" t="s">
        <v>431</v>
      </c>
      <c r="D267" s="84" t="s">
        <v>15</v>
      </c>
      <c r="E267" s="97">
        <v>10000000</v>
      </c>
      <c r="F267" s="95" t="s">
        <v>403</v>
      </c>
    </row>
    <row r="268" spans="1:6" s="98" customFormat="1" ht="15.75" x14ac:dyDescent="0.25">
      <c r="A268" s="95" t="s">
        <v>400</v>
      </c>
      <c r="B268" s="95" t="s">
        <v>401</v>
      </c>
      <c r="C268" s="95" t="s">
        <v>432</v>
      </c>
      <c r="D268" s="84" t="s">
        <v>15</v>
      </c>
      <c r="E268" s="97">
        <v>800000</v>
      </c>
      <c r="F268" s="95" t="s">
        <v>152</v>
      </c>
    </row>
    <row r="269" spans="1:6" s="98" customFormat="1" ht="15.75" x14ac:dyDescent="0.25">
      <c r="A269" s="95" t="s">
        <v>400</v>
      </c>
      <c r="B269" s="95" t="s">
        <v>401</v>
      </c>
      <c r="C269" s="95" t="s">
        <v>433</v>
      </c>
      <c r="D269" s="84" t="s">
        <v>15</v>
      </c>
      <c r="E269" s="97">
        <v>3250000</v>
      </c>
      <c r="F269" s="95" t="s">
        <v>152</v>
      </c>
    </row>
    <row r="270" spans="1:6" s="98" customFormat="1" ht="15.75" x14ac:dyDescent="0.25">
      <c r="A270" s="95" t="s">
        <v>400</v>
      </c>
      <c r="B270" s="95" t="s">
        <v>401</v>
      </c>
      <c r="C270" s="95" t="s">
        <v>434</v>
      </c>
      <c r="D270" s="84" t="s">
        <v>15</v>
      </c>
      <c r="E270" s="97">
        <v>225000</v>
      </c>
      <c r="F270" s="95" t="s">
        <v>152</v>
      </c>
    </row>
    <row r="271" spans="1:6" s="98" customFormat="1" ht="15.75" x14ac:dyDescent="0.25">
      <c r="A271" s="95" t="s">
        <v>400</v>
      </c>
      <c r="B271" s="95" t="s">
        <v>401</v>
      </c>
      <c r="C271" s="95" t="s">
        <v>435</v>
      </c>
      <c r="D271" s="84" t="s">
        <v>15</v>
      </c>
      <c r="E271" s="97">
        <v>2400000</v>
      </c>
      <c r="F271" s="95" t="s">
        <v>408</v>
      </c>
    </row>
    <row r="272" spans="1:6" s="98" customFormat="1" ht="15.75" x14ac:dyDescent="0.25">
      <c r="A272" s="95" t="s">
        <v>400</v>
      </c>
      <c r="B272" s="95" t="s">
        <v>401</v>
      </c>
      <c r="C272" s="95" t="s">
        <v>436</v>
      </c>
      <c r="D272" s="84" t="s">
        <v>15</v>
      </c>
      <c r="E272" s="97">
        <v>500000</v>
      </c>
      <c r="F272" s="95" t="s">
        <v>408</v>
      </c>
    </row>
    <row r="273" spans="1:6" s="98" customFormat="1" ht="15.75" x14ac:dyDescent="0.25">
      <c r="A273" s="95" t="s">
        <v>400</v>
      </c>
      <c r="B273" s="95" t="s">
        <v>401</v>
      </c>
      <c r="C273" s="95" t="s">
        <v>437</v>
      </c>
      <c r="D273" s="84" t="s">
        <v>15</v>
      </c>
      <c r="E273" s="97">
        <v>1500000</v>
      </c>
      <c r="F273" s="95" t="s">
        <v>408</v>
      </c>
    </row>
    <row r="274" spans="1:6" s="98" customFormat="1" ht="15.75" x14ac:dyDescent="0.25">
      <c r="A274" s="95" t="s">
        <v>400</v>
      </c>
      <c r="B274" s="95" t="s">
        <v>401</v>
      </c>
      <c r="C274" s="95" t="s">
        <v>438</v>
      </c>
      <c r="D274" s="84" t="s">
        <v>15</v>
      </c>
      <c r="E274" s="97">
        <v>3200000</v>
      </c>
      <c r="F274" s="95" t="s">
        <v>408</v>
      </c>
    </row>
    <row r="275" spans="1:6" s="98" customFormat="1" ht="15.75" x14ac:dyDescent="0.25">
      <c r="A275" s="95" t="s">
        <v>400</v>
      </c>
      <c r="B275" s="95" t="s">
        <v>401</v>
      </c>
      <c r="C275" s="95" t="s">
        <v>439</v>
      </c>
      <c r="D275" s="84" t="s">
        <v>15</v>
      </c>
      <c r="E275" s="97">
        <v>10000000</v>
      </c>
      <c r="F275" s="95" t="s">
        <v>413</v>
      </c>
    </row>
    <row r="276" spans="1:6" s="98" customFormat="1" ht="15.75" x14ac:dyDescent="0.25">
      <c r="A276" s="95" t="s">
        <v>400</v>
      </c>
      <c r="B276" s="95" t="s">
        <v>401</v>
      </c>
      <c r="C276" s="95" t="s">
        <v>440</v>
      </c>
      <c r="D276" s="84" t="s">
        <v>15</v>
      </c>
      <c r="E276" s="97">
        <v>2750000</v>
      </c>
      <c r="F276" s="95" t="s">
        <v>73</v>
      </c>
    </row>
    <row r="277" spans="1:6" s="98" customFormat="1" ht="15.75" x14ac:dyDescent="0.25">
      <c r="A277" s="95" t="s">
        <v>400</v>
      </c>
      <c r="B277" s="95" t="s">
        <v>401</v>
      </c>
      <c r="C277" s="95" t="s">
        <v>441</v>
      </c>
      <c r="D277" s="84" t="s">
        <v>15</v>
      </c>
      <c r="E277" s="97">
        <v>1250000</v>
      </c>
      <c r="F277" s="95" t="s">
        <v>73</v>
      </c>
    </row>
    <row r="278" spans="1:6" s="98" customFormat="1" ht="15.75" x14ac:dyDescent="0.25">
      <c r="A278" s="95" t="s">
        <v>400</v>
      </c>
      <c r="B278" s="95" t="s">
        <v>401</v>
      </c>
      <c r="C278" s="95" t="s">
        <v>442</v>
      </c>
      <c r="D278" s="84" t="s">
        <v>15</v>
      </c>
      <c r="E278" s="97">
        <v>7000000</v>
      </c>
      <c r="F278" s="95" t="s">
        <v>73</v>
      </c>
    </row>
    <row r="279" spans="1:6" s="98" customFormat="1" ht="15.75" x14ac:dyDescent="0.25">
      <c r="A279" s="95" t="s">
        <v>400</v>
      </c>
      <c r="B279" s="95" t="s">
        <v>401</v>
      </c>
      <c r="C279" s="95" t="s">
        <v>443</v>
      </c>
      <c r="D279" s="84" t="s">
        <v>15</v>
      </c>
      <c r="E279" s="97">
        <v>100000</v>
      </c>
      <c r="F279" s="95" t="s">
        <v>73</v>
      </c>
    </row>
    <row r="280" spans="1:6" s="98" customFormat="1" ht="15.75" x14ac:dyDescent="0.25">
      <c r="A280" s="95" t="s">
        <v>400</v>
      </c>
      <c r="B280" s="95" t="s">
        <v>401</v>
      </c>
      <c r="C280" s="95" t="s">
        <v>444</v>
      </c>
      <c r="D280" s="84" t="s">
        <v>15</v>
      </c>
      <c r="E280" s="97">
        <v>225000</v>
      </c>
      <c r="F280" s="95" t="s">
        <v>73</v>
      </c>
    </row>
    <row r="281" spans="1:6" s="98" customFormat="1" ht="15.75" x14ac:dyDescent="0.25">
      <c r="A281" s="95" t="s">
        <v>400</v>
      </c>
      <c r="B281" s="95" t="s">
        <v>401</v>
      </c>
      <c r="C281" s="95" t="s">
        <v>445</v>
      </c>
      <c r="D281" s="84" t="s">
        <v>22</v>
      </c>
      <c r="E281" s="97">
        <v>3000000</v>
      </c>
      <c r="F281" s="95" t="s">
        <v>429</v>
      </c>
    </row>
    <row r="282" spans="1:6" s="98" customFormat="1" ht="15.75" x14ac:dyDescent="0.25">
      <c r="A282" s="95" t="s">
        <v>400</v>
      </c>
      <c r="B282" s="95" t="s">
        <v>401</v>
      </c>
      <c r="C282" s="95" t="s">
        <v>446</v>
      </c>
      <c r="D282" s="84" t="s">
        <v>22</v>
      </c>
      <c r="E282" s="97">
        <v>1250000</v>
      </c>
      <c r="F282" s="95" t="s">
        <v>403</v>
      </c>
    </row>
    <row r="283" spans="1:6" s="98" customFormat="1" ht="15.75" x14ac:dyDescent="0.25">
      <c r="A283" s="95" t="s">
        <v>400</v>
      </c>
      <c r="B283" s="95" t="s">
        <v>401</v>
      </c>
      <c r="C283" s="95" t="s">
        <v>447</v>
      </c>
      <c r="D283" s="84" t="s">
        <v>22</v>
      </c>
      <c r="E283" s="97">
        <v>3500000</v>
      </c>
      <c r="F283" s="95" t="s">
        <v>403</v>
      </c>
    </row>
    <row r="284" spans="1:6" s="98" customFormat="1" ht="15.75" x14ac:dyDescent="0.25">
      <c r="A284" s="95" t="s">
        <v>400</v>
      </c>
      <c r="B284" s="95" t="s">
        <v>401</v>
      </c>
      <c r="C284" s="95" t="s">
        <v>448</v>
      </c>
      <c r="D284" s="84" t="s">
        <v>22</v>
      </c>
      <c r="E284" s="97">
        <v>252000</v>
      </c>
      <c r="F284" s="95" t="s">
        <v>152</v>
      </c>
    </row>
    <row r="285" spans="1:6" s="98" customFormat="1" ht="15.75" x14ac:dyDescent="0.25">
      <c r="A285" s="95" t="s">
        <v>400</v>
      </c>
      <c r="B285" s="95" t="s">
        <v>401</v>
      </c>
      <c r="C285" s="95" t="s">
        <v>449</v>
      </c>
      <c r="D285" s="84" t="s">
        <v>22</v>
      </c>
      <c r="E285" s="97">
        <v>275000</v>
      </c>
      <c r="F285" s="95" t="s">
        <v>408</v>
      </c>
    </row>
    <row r="286" spans="1:6" s="98" customFormat="1" ht="15.75" x14ac:dyDescent="0.25">
      <c r="A286" s="95" t="s">
        <v>400</v>
      </c>
      <c r="B286" s="95" t="s">
        <v>401</v>
      </c>
      <c r="C286" s="95" t="s">
        <v>450</v>
      </c>
      <c r="D286" s="84" t="s">
        <v>22</v>
      </c>
      <c r="E286" s="97">
        <v>3500000</v>
      </c>
      <c r="F286" s="95" t="s">
        <v>408</v>
      </c>
    </row>
    <row r="287" spans="1:6" s="98" customFormat="1" ht="15.75" x14ac:dyDescent="0.25">
      <c r="A287" s="95" t="s">
        <v>400</v>
      </c>
      <c r="B287" s="95" t="s">
        <v>401</v>
      </c>
      <c r="C287" s="95" t="s">
        <v>451</v>
      </c>
      <c r="D287" s="84" t="s">
        <v>22</v>
      </c>
      <c r="E287" s="97">
        <v>1300000</v>
      </c>
      <c r="F287" s="95" t="s">
        <v>408</v>
      </c>
    </row>
    <row r="288" spans="1:6" s="98" customFormat="1" ht="15.75" x14ac:dyDescent="0.25">
      <c r="A288" s="95" t="s">
        <v>400</v>
      </c>
      <c r="B288" s="95" t="s">
        <v>401</v>
      </c>
      <c r="C288" s="95" t="s">
        <v>452</v>
      </c>
      <c r="D288" s="84" t="s">
        <v>22</v>
      </c>
      <c r="E288" s="97">
        <v>2500000</v>
      </c>
      <c r="F288" s="95" t="s">
        <v>408</v>
      </c>
    </row>
    <row r="289" spans="1:8" s="98" customFormat="1" ht="15.75" x14ac:dyDescent="0.25">
      <c r="A289" s="95" t="s">
        <v>400</v>
      </c>
      <c r="B289" s="95" t="s">
        <v>401</v>
      </c>
      <c r="C289" s="95" t="s">
        <v>453</v>
      </c>
      <c r="D289" s="84" t="s">
        <v>22</v>
      </c>
      <c r="E289" s="97">
        <v>30500000</v>
      </c>
      <c r="F289" s="95" t="s">
        <v>415</v>
      </c>
    </row>
    <row r="290" spans="1:8" s="98" customFormat="1" ht="15.75" x14ac:dyDescent="0.25">
      <c r="A290" s="95" t="s">
        <v>400</v>
      </c>
      <c r="B290" s="95" t="s">
        <v>401</v>
      </c>
      <c r="C290" s="95" t="s">
        <v>454</v>
      </c>
      <c r="D290" s="84" t="s">
        <v>22</v>
      </c>
      <c r="E290" s="97">
        <v>375000</v>
      </c>
      <c r="F290" s="95" t="s">
        <v>73</v>
      </c>
    </row>
    <row r="291" spans="1:8" s="98" customFormat="1" ht="15.75" x14ac:dyDescent="0.25">
      <c r="A291" s="95" t="s">
        <v>400</v>
      </c>
      <c r="B291" s="95" t="s">
        <v>401</v>
      </c>
      <c r="C291" s="95" t="s">
        <v>455</v>
      </c>
      <c r="D291" s="84" t="s">
        <v>22</v>
      </c>
      <c r="E291" s="97">
        <v>125000</v>
      </c>
      <c r="F291" s="95" t="s">
        <v>73</v>
      </c>
    </row>
    <row r="292" spans="1:8" s="98" customFormat="1" ht="15.75" x14ac:dyDescent="0.25">
      <c r="A292" s="95" t="s">
        <v>400</v>
      </c>
      <c r="B292" s="95" t="s">
        <v>401</v>
      </c>
      <c r="C292" s="95" t="s">
        <v>456</v>
      </c>
      <c r="D292" s="84" t="s">
        <v>22</v>
      </c>
      <c r="E292" s="97">
        <v>125000</v>
      </c>
      <c r="F292" s="95" t="s">
        <v>73</v>
      </c>
    </row>
    <row r="293" spans="1:8" s="98" customFormat="1" ht="15.75" x14ac:dyDescent="0.25">
      <c r="A293" s="95" t="s">
        <v>400</v>
      </c>
      <c r="B293" s="95" t="s">
        <v>401</v>
      </c>
      <c r="C293" s="95" t="s">
        <v>457</v>
      </c>
      <c r="D293" s="84" t="s">
        <v>146</v>
      </c>
      <c r="E293" s="97">
        <v>175000</v>
      </c>
      <c r="F293" s="95" t="s">
        <v>429</v>
      </c>
    </row>
    <row r="294" spans="1:8" s="98" customFormat="1" ht="15.75" x14ac:dyDescent="0.25">
      <c r="A294" s="95" t="s">
        <v>400</v>
      </c>
      <c r="B294" s="95" t="s">
        <v>401</v>
      </c>
      <c r="C294" s="95" t="s">
        <v>458</v>
      </c>
      <c r="D294" s="84" t="s">
        <v>146</v>
      </c>
      <c r="E294" s="97">
        <v>1250000</v>
      </c>
      <c r="F294" s="95" t="s">
        <v>403</v>
      </c>
    </row>
    <row r="295" spans="1:8" s="98" customFormat="1" ht="15.75" x14ac:dyDescent="0.25">
      <c r="A295" s="95" t="s">
        <v>400</v>
      </c>
      <c r="B295" s="95" t="s">
        <v>401</v>
      </c>
      <c r="C295" s="95" t="s">
        <v>459</v>
      </c>
      <c r="D295" s="84" t="s">
        <v>146</v>
      </c>
      <c r="E295" s="97">
        <v>175000</v>
      </c>
      <c r="F295" s="95" t="s">
        <v>152</v>
      </c>
    </row>
    <row r="296" spans="1:8" s="98" customFormat="1" ht="15.75" x14ac:dyDescent="0.25">
      <c r="A296" s="95" t="s">
        <v>400</v>
      </c>
      <c r="B296" s="95" t="s">
        <v>401</v>
      </c>
      <c r="C296" s="95" t="s">
        <v>460</v>
      </c>
      <c r="D296" s="84" t="s">
        <v>146</v>
      </c>
      <c r="E296" s="97">
        <v>900000</v>
      </c>
      <c r="F296" s="95" t="s">
        <v>152</v>
      </c>
    </row>
    <row r="297" spans="1:8" s="98" customFormat="1" ht="15.75" x14ac:dyDescent="0.25">
      <c r="A297" s="95" t="s">
        <v>400</v>
      </c>
      <c r="B297" s="95" t="s">
        <v>401</v>
      </c>
      <c r="C297" s="95" t="s">
        <v>461</v>
      </c>
      <c r="D297" s="84" t="s">
        <v>146</v>
      </c>
      <c r="E297" s="97">
        <v>275000</v>
      </c>
      <c r="F297" s="95" t="s">
        <v>408</v>
      </c>
    </row>
    <row r="298" spans="1:8" s="98" customFormat="1" ht="15.75" x14ac:dyDescent="0.25">
      <c r="A298" s="95" t="s">
        <v>400</v>
      </c>
      <c r="B298" s="95" t="s">
        <v>401</v>
      </c>
      <c r="C298" s="95" t="s">
        <v>462</v>
      </c>
      <c r="D298" s="84" t="s">
        <v>146</v>
      </c>
      <c r="E298" s="97">
        <v>4250000</v>
      </c>
      <c r="F298" s="95" t="s">
        <v>408</v>
      </c>
    </row>
    <row r="299" spans="1:8" s="98" customFormat="1" ht="15.75" x14ac:dyDescent="0.25">
      <c r="A299" s="95" t="s">
        <v>400</v>
      </c>
      <c r="B299" s="95" t="s">
        <v>401</v>
      </c>
      <c r="C299" s="95" t="s">
        <v>463</v>
      </c>
      <c r="D299" s="84" t="s">
        <v>146</v>
      </c>
      <c r="E299" s="97">
        <v>14000000</v>
      </c>
      <c r="F299" s="95" t="s">
        <v>464</v>
      </c>
    </row>
    <row r="300" spans="1:8" s="98" customFormat="1" ht="15.75" x14ac:dyDescent="0.25">
      <c r="A300" s="95" t="s">
        <v>400</v>
      </c>
      <c r="B300" s="95" t="s">
        <v>401</v>
      </c>
      <c r="C300" s="95" t="s">
        <v>465</v>
      </c>
      <c r="D300" s="84" t="s">
        <v>146</v>
      </c>
      <c r="E300" s="97">
        <v>18750000</v>
      </c>
      <c r="F300" s="95" t="s">
        <v>413</v>
      </c>
    </row>
    <row r="301" spans="1:8" s="98" customFormat="1" ht="15.75" x14ac:dyDescent="0.25">
      <c r="A301" s="95" t="s">
        <v>400</v>
      </c>
      <c r="B301" s="95" t="s">
        <v>401</v>
      </c>
      <c r="C301" s="95" t="s">
        <v>466</v>
      </c>
      <c r="D301" s="84" t="s">
        <v>146</v>
      </c>
      <c r="E301" s="97">
        <v>4500000</v>
      </c>
      <c r="F301" s="95" t="s">
        <v>424</v>
      </c>
      <c r="G301" s="99"/>
      <c r="H301" s="99"/>
    </row>
  </sheetData>
  <autoFilter ref="A3:F86" xr:uid="{92B169BC-9D16-4416-8DC4-341832E2B036}"/>
  <sortState xmlns:xlrd2="http://schemas.microsoft.com/office/spreadsheetml/2017/richdata2" ref="A5:E13">
    <sortCondition ref="D5:D13"/>
  </sortState>
  <mergeCells count="1">
    <mergeCell ref="A2:E2"/>
  </mergeCells>
  <conditionalFormatting sqref="C170:C228 C87:C89">
    <cfRule type="duplicateValues" dxfId="0" priority="1"/>
  </conditionalFormatting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FD74836EA0A749A2404E69E87A6F03" ma:contentTypeVersion="10" ma:contentTypeDescription="Create a new document." ma:contentTypeScope="" ma:versionID="1719062e09ba1e44025f52c8211057cb">
  <xsd:schema xmlns:xsd="http://www.w3.org/2001/XMLSchema" xmlns:xs="http://www.w3.org/2001/XMLSchema" xmlns:p="http://schemas.microsoft.com/office/2006/metadata/properties" xmlns:ns3="7bb3a33b-ff13-4942-9641-bf4313240ae2" xmlns:ns4="1565c34d-6b06-4ef1-97e0-fdb7f69d4c02" targetNamespace="http://schemas.microsoft.com/office/2006/metadata/properties" ma:root="true" ma:fieldsID="d5bdd04baea823aedfa536741e5f90b1" ns3:_="" ns4:_="">
    <xsd:import namespace="7bb3a33b-ff13-4942-9641-bf4313240ae2"/>
    <xsd:import namespace="1565c34d-6b06-4ef1-97e0-fdb7f69d4c0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b3a33b-ff13-4942-9641-bf4313240ae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65c34d-6b06-4ef1-97e0-fdb7f69d4c0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1FA402B-BD9A-4457-B9B9-E71F6DF56F50}">
  <ds:schemaRefs>
    <ds:schemaRef ds:uri="7bb3a33b-ff13-4942-9641-bf4313240ae2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purl.org/dc/dcmitype/"/>
    <ds:schemaRef ds:uri="1565c34d-6b06-4ef1-97e0-fdb7f69d4c02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1DF48C5A-D9B6-4D00-B7C3-A9A07CF0157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81D18E5-3B98-4866-8D06-805523B700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bb3a33b-ff13-4942-9641-bf4313240ae2"/>
    <ds:schemaRef ds:uri="1565c34d-6b06-4ef1-97e0-fdb7f69d4c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Brown, Linell</dc:creator>
  <cp:keywords/>
  <dc:description/>
  <cp:lastModifiedBy>Owner</cp:lastModifiedBy>
  <cp:revision/>
  <dcterms:created xsi:type="dcterms:W3CDTF">2020-11-13T22:17:55Z</dcterms:created>
  <dcterms:modified xsi:type="dcterms:W3CDTF">2021-12-08T18:56:34Z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0x01010003FD74836EA0A749A2404E69E87A6F03</vt:lpwstr>
  </property>
</Properties>
</file>